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RAPHA/5-SS26/2-PRODUCTION/4-INTERNAL-PURCHASE-ORDER/4-2-TRIM-ORDER/TRIM-PO/DRAFT-PO/CLUBHOUSE/"/>
    </mc:Choice>
  </mc:AlternateContent>
  <xr:revisionPtr revIDLastSave="1149" documentId="6_{13C73650-2F37-4722-8F0F-29C69CA899BB}" xr6:coauthVersionLast="47" xr6:coauthVersionMax="47" xr10:uidLastSave="{425C498A-C6A6-4347-A674-C88C171326C6}"/>
  <bookViews>
    <workbookView xWindow="-110" yWindow="-110" windowWidth="19420" windowHeight="10300" xr2:uid="{00000000-000D-0000-FFFF-FFFF00000000}"/>
  </bookViews>
  <sheets>
    <sheet name="PO" sheetId="2" r:id="rId1"/>
    <sheet name="Barcodes" sheetId="6" r:id="rId2"/>
  </sheets>
  <definedNames>
    <definedName name="_xlnm._FilterDatabase" localSheetId="1" hidden="1">Barcodes!$A$2:$P$422</definedName>
    <definedName name="BARCODE">#REF!</definedName>
    <definedName name="COLOR">#REF!</definedName>
    <definedName name="_xlnm.Print_Area" localSheetId="1">Barcodes!$A$1:$L$422</definedName>
    <definedName name="_xlnm.Print_Area" localSheetId="0">PO!$A$1:$N$15</definedName>
    <definedName name="_xlnm.Print_Titles" localSheetId="0">PO!$4:$10</definedName>
    <definedName name="S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2" i="6" l="1"/>
  <c r="I420" i="6"/>
  <c r="I417" i="6"/>
  <c r="J417" i="6" s="1"/>
  <c r="I416" i="6"/>
  <c r="J416" i="6" s="1"/>
  <c r="I410" i="6"/>
  <c r="J410" i="6" s="1"/>
  <c r="I408" i="6"/>
  <c r="J408" i="6" s="1"/>
  <c r="I404" i="6"/>
  <c r="J404" i="6" s="1"/>
  <c r="I402" i="6"/>
  <c r="J402" i="6" s="1"/>
  <c r="I399" i="6"/>
  <c r="J399" i="6" s="1"/>
  <c r="I398" i="6"/>
  <c r="J398" i="6" s="1"/>
  <c r="I396" i="6"/>
  <c r="J396" i="6" s="1"/>
  <c r="I393" i="6"/>
  <c r="J393" i="6" s="1"/>
  <c r="I392" i="6"/>
  <c r="I390" i="6"/>
  <c r="J390" i="6" s="1"/>
  <c r="I386" i="6"/>
  <c r="J386" i="6" s="1"/>
  <c r="I384" i="6"/>
  <c r="J384" i="6" s="1"/>
  <c r="I381" i="6"/>
  <c r="J381" i="6" s="1"/>
  <c r="I380" i="6"/>
  <c r="J380" i="6" s="1"/>
  <c r="I378" i="6"/>
  <c r="J378" i="6" s="1"/>
  <c r="I375" i="6"/>
  <c r="J375" i="6" s="1"/>
  <c r="I374" i="6"/>
  <c r="J374" i="6" s="1"/>
  <c r="I372" i="6"/>
  <c r="J372" i="6" s="1"/>
  <c r="I369" i="6"/>
  <c r="J369" i="6" s="1"/>
  <c r="I368" i="6"/>
  <c r="J368" i="6" s="1"/>
  <c r="I366" i="6"/>
  <c r="J366" i="6" s="1"/>
  <c r="I363" i="6"/>
  <c r="J363" i="6" s="1"/>
  <c r="I362" i="6"/>
  <c r="J362" i="6" s="1"/>
  <c r="I360" i="6"/>
  <c r="J360" i="6" s="1"/>
  <c r="I356" i="6"/>
  <c r="J356" i="6" s="1"/>
  <c r="I354" i="6"/>
  <c r="J354" i="6" s="1"/>
  <c r="I350" i="6"/>
  <c r="J350" i="6" s="1"/>
  <c r="I348" i="6"/>
  <c r="J348" i="6" s="1"/>
  <c r="I344" i="6"/>
  <c r="J344" i="6" s="1"/>
  <c r="I342" i="6"/>
  <c r="J342" i="6" s="1"/>
  <c r="I339" i="6"/>
  <c r="J339" i="6" s="1"/>
  <c r="I332" i="6"/>
  <c r="J332" i="6" s="1"/>
  <c r="I326" i="6"/>
  <c r="J326" i="6" s="1"/>
  <c r="I324" i="6"/>
  <c r="I320" i="6"/>
  <c r="I318" i="6"/>
  <c r="J318" i="6" s="1"/>
  <c r="I314" i="6"/>
  <c r="J314" i="6" s="1"/>
  <c r="I312" i="6"/>
  <c r="J312" i="6" s="1"/>
  <c r="I309" i="6"/>
  <c r="J309" i="6" s="1"/>
  <c r="I308" i="6"/>
  <c r="I306" i="6"/>
  <c r="J306" i="6" s="1"/>
  <c r="I303" i="6"/>
  <c r="J303" i="6" s="1"/>
  <c r="I296" i="6"/>
  <c r="J296" i="6" s="1"/>
  <c r="I294" i="6"/>
  <c r="J294" i="6" s="1"/>
  <c r="I291" i="6"/>
  <c r="I290" i="6"/>
  <c r="J290" i="6" s="1"/>
  <c r="I265" i="6"/>
  <c r="J265" i="6" s="1"/>
  <c r="I259" i="6"/>
  <c r="J259" i="6" s="1"/>
  <c r="I248" i="6"/>
  <c r="J248" i="6" s="1"/>
  <c r="I247" i="6"/>
  <c r="J247" i="6" s="1"/>
  <c r="I242" i="6"/>
  <c r="J242" i="6" s="1"/>
  <c r="I241" i="6"/>
  <c r="J241" i="6" s="1"/>
  <c r="I229" i="6"/>
  <c r="J229" i="6" s="1"/>
  <c r="I224" i="6"/>
  <c r="J224" i="6" s="1"/>
  <c r="I223" i="6"/>
  <c r="J223" i="6" s="1"/>
  <c r="I218" i="6"/>
  <c r="J218" i="6" s="1"/>
  <c r="I217" i="6"/>
  <c r="I211" i="6"/>
  <c r="J211" i="6" s="1"/>
  <c r="I206" i="6"/>
  <c r="J206" i="6" s="1"/>
  <c r="I205" i="6"/>
  <c r="J205" i="6" s="1"/>
  <c r="I194" i="6"/>
  <c r="J194" i="6" s="1"/>
  <c r="I193" i="6"/>
  <c r="J193" i="6" s="1"/>
  <c r="I181" i="6"/>
  <c r="J181" i="6" s="1"/>
  <c r="I176" i="6"/>
  <c r="I175" i="6"/>
  <c r="J175" i="6" s="1"/>
  <c r="I170" i="6"/>
  <c r="J170" i="6" s="1"/>
  <c r="I169" i="6"/>
  <c r="J169" i="6" s="1"/>
  <c r="I164" i="6"/>
  <c r="J164" i="6" s="1"/>
  <c r="I163" i="6"/>
  <c r="I158" i="6"/>
  <c r="I157" i="6"/>
  <c r="J157" i="6" s="1"/>
  <c r="I151" i="6"/>
  <c r="J151" i="6" s="1"/>
  <c r="I133" i="6"/>
  <c r="I127" i="6"/>
  <c r="J127" i="6" s="1"/>
  <c r="I109" i="6"/>
  <c r="J109" i="6" s="1"/>
  <c r="I103" i="6"/>
  <c r="J103" i="6" s="1"/>
  <c r="I91" i="6"/>
  <c r="J91" i="6" s="1"/>
  <c r="I79" i="6"/>
  <c r="J79" i="6" s="1"/>
  <c r="I73" i="6"/>
  <c r="J73" i="6" s="1"/>
  <c r="I67" i="6"/>
  <c r="J67" i="6" s="1"/>
  <c r="I49" i="6"/>
  <c r="I43" i="6"/>
  <c r="I37" i="6"/>
  <c r="J37" i="6" s="1"/>
  <c r="I31" i="6"/>
  <c r="I19" i="6"/>
  <c r="K19" i="6"/>
  <c r="K422" i="6"/>
  <c r="K421" i="6"/>
  <c r="K420" i="6"/>
  <c r="K419" i="6"/>
  <c r="K418" i="6"/>
  <c r="K417" i="6"/>
  <c r="K416" i="6"/>
  <c r="K415" i="6"/>
  <c r="K414" i="6"/>
  <c r="K412" i="6"/>
  <c r="K411" i="6"/>
  <c r="K410" i="6"/>
  <c r="K409" i="6"/>
  <c r="K408" i="6"/>
  <c r="K407" i="6"/>
  <c r="K406" i="6"/>
  <c r="K405" i="6"/>
  <c r="K404" i="6"/>
  <c r="K403" i="6"/>
  <c r="K402" i="6"/>
  <c r="K401" i="6"/>
  <c r="K400" i="6"/>
  <c r="K399" i="6"/>
  <c r="K398" i="6"/>
  <c r="K397" i="6"/>
  <c r="K396" i="6"/>
  <c r="K395" i="6"/>
  <c r="K394" i="6"/>
  <c r="K393" i="6"/>
  <c r="K392" i="6"/>
  <c r="K391" i="6"/>
  <c r="K390" i="6"/>
  <c r="K389" i="6"/>
  <c r="K388" i="6"/>
  <c r="K387" i="6"/>
  <c r="K386" i="6"/>
  <c r="K385" i="6"/>
  <c r="K384" i="6"/>
  <c r="K383" i="6"/>
  <c r="K382" i="6"/>
  <c r="K381" i="6"/>
  <c r="K380" i="6"/>
  <c r="K379" i="6"/>
  <c r="K378" i="6"/>
  <c r="K377" i="6"/>
  <c r="K376" i="6"/>
  <c r="K375" i="6"/>
  <c r="K374" i="6"/>
  <c r="K373" i="6"/>
  <c r="K372" i="6"/>
  <c r="K371" i="6"/>
  <c r="K370" i="6"/>
  <c r="K369" i="6"/>
  <c r="K368" i="6"/>
  <c r="K367" i="6"/>
  <c r="K366" i="6"/>
  <c r="K365" i="6"/>
  <c r="K364" i="6"/>
  <c r="K363" i="6"/>
  <c r="K362" i="6"/>
  <c r="K361" i="6"/>
  <c r="K360" i="6"/>
  <c r="K359" i="6"/>
  <c r="K358" i="6"/>
  <c r="K357" i="6"/>
  <c r="K356" i="6"/>
  <c r="K355" i="6"/>
  <c r="K354" i="6"/>
  <c r="K353" i="6"/>
  <c r="K352" i="6"/>
  <c r="K351" i="6"/>
  <c r="K350" i="6"/>
  <c r="K349" i="6"/>
  <c r="K348" i="6"/>
  <c r="K347" i="6"/>
  <c r="K346" i="6"/>
  <c r="K345" i="6"/>
  <c r="K344" i="6"/>
  <c r="K343" i="6"/>
  <c r="K342" i="6"/>
  <c r="K341" i="6"/>
  <c r="K340" i="6"/>
  <c r="K339" i="6"/>
  <c r="K338" i="6"/>
  <c r="K336" i="6"/>
  <c r="K333" i="6"/>
  <c r="K332" i="6"/>
  <c r="K331" i="6"/>
  <c r="K330" i="6"/>
  <c r="K329" i="6"/>
  <c r="K328" i="6"/>
  <c r="K327" i="6"/>
  <c r="K326" i="6"/>
  <c r="K325" i="6"/>
  <c r="K324" i="6"/>
  <c r="K323" i="6"/>
  <c r="K322" i="6"/>
  <c r="K321" i="6"/>
  <c r="K320" i="6"/>
  <c r="K319" i="6"/>
  <c r="K318" i="6"/>
  <c r="K317" i="6"/>
  <c r="K316" i="6"/>
  <c r="K315" i="6"/>
  <c r="K314" i="6"/>
  <c r="K313" i="6"/>
  <c r="K312" i="6"/>
  <c r="K311" i="6"/>
  <c r="K310" i="6"/>
  <c r="K309" i="6"/>
  <c r="K308" i="6"/>
  <c r="K307" i="6"/>
  <c r="K306" i="6"/>
  <c r="K305" i="6"/>
  <c r="K304" i="6"/>
  <c r="K303" i="6"/>
  <c r="K302" i="6"/>
  <c r="K301" i="6"/>
  <c r="K300" i="6"/>
  <c r="K297" i="6"/>
  <c r="K296" i="6"/>
  <c r="K295" i="6"/>
  <c r="K294" i="6"/>
  <c r="K293" i="6"/>
  <c r="K292" i="6"/>
  <c r="K291" i="6"/>
  <c r="K290" i="6"/>
  <c r="K289" i="6"/>
  <c r="K288" i="6"/>
  <c r="K287" i="6"/>
  <c r="K286" i="6"/>
  <c r="K285" i="6"/>
  <c r="K284" i="6"/>
  <c r="K283" i="6"/>
  <c r="K282" i="6"/>
  <c r="K281" i="6"/>
  <c r="K277" i="6"/>
  <c r="K272" i="6"/>
  <c r="K271" i="6"/>
  <c r="K270" i="6"/>
  <c r="K269" i="6"/>
  <c r="K266" i="6"/>
  <c r="K265" i="6"/>
  <c r="K264" i="6"/>
  <c r="K263" i="6"/>
  <c r="K262" i="6"/>
  <c r="K261" i="6"/>
  <c r="K260" i="6"/>
  <c r="K259" i="6"/>
  <c r="K258" i="6"/>
  <c r="K257" i="6"/>
  <c r="K255" i="6"/>
  <c r="K254" i="6"/>
  <c r="K253" i="6"/>
  <c r="K252" i="6"/>
  <c r="K251" i="6"/>
  <c r="K248" i="6"/>
  <c r="K247" i="6"/>
  <c r="K246" i="6"/>
  <c r="K245" i="6"/>
  <c r="K244" i="6"/>
  <c r="K243" i="6"/>
  <c r="K242" i="6"/>
  <c r="K241" i="6"/>
  <c r="K240" i="6"/>
  <c r="K239" i="6"/>
  <c r="K238" i="6"/>
  <c r="K237" i="6"/>
  <c r="K236" i="6"/>
  <c r="K235" i="6"/>
  <c r="K230" i="6"/>
  <c r="K229" i="6"/>
  <c r="K228" i="6"/>
  <c r="K227" i="6"/>
  <c r="K226" i="6"/>
  <c r="K225" i="6"/>
  <c r="K224" i="6"/>
  <c r="K223" i="6"/>
  <c r="K222" i="6"/>
  <c r="K221" i="6"/>
  <c r="K220" i="6"/>
  <c r="K219" i="6"/>
  <c r="K218" i="6"/>
  <c r="K217" i="6"/>
  <c r="K216" i="6"/>
  <c r="K215" i="6"/>
  <c r="K214" i="6"/>
  <c r="K213" i="6"/>
  <c r="K212" i="6"/>
  <c r="K211" i="6"/>
  <c r="K210" i="6"/>
  <c r="K209" i="6"/>
  <c r="K206" i="6"/>
  <c r="K205" i="6"/>
  <c r="K204" i="6"/>
  <c r="K203" i="6"/>
  <c r="K202" i="6"/>
  <c r="K201" i="6"/>
  <c r="K200" i="6"/>
  <c r="K199" i="6"/>
  <c r="K194" i="6"/>
  <c r="K193" i="6"/>
  <c r="K192" i="6"/>
  <c r="K191" i="6"/>
  <c r="K190" i="6"/>
  <c r="K189" i="6"/>
  <c r="K188" i="6"/>
  <c r="K187" i="6"/>
  <c r="K186" i="6"/>
  <c r="K185" i="6"/>
  <c r="K182" i="6"/>
  <c r="K181" i="6"/>
  <c r="K180" i="6"/>
  <c r="K179" i="6"/>
  <c r="K177" i="6"/>
  <c r="K176" i="6"/>
  <c r="K175" i="6"/>
  <c r="K174" i="6"/>
  <c r="K173" i="6"/>
  <c r="K172" i="6"/>
  <c r="K171" i="6"/>
  <c r="K170" i="6"/>
  <c r="K169" i="6"/>
  <c r="K168" i="6"/>
  <c r="K167" i="6"/>
  <c r="K166" i="6"/>
  <c r="K165" i="6"/>
  <c r="K164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5" i="6"/>
  <c r="K134" i="6"/>
  <c r="K133" i="6"/>
  <c r="K128" i="6"/>
  <c r="K127" i="6"/>
  <c r="K110" i="6"/>
  <c r="K109" i="6"/>
  <c r="K104" i="6"/>
  <c r="K103" i="6"/>
  <c r="K92" i="6"/>
  <c r="K91" i="6"/>
  <c r="K80" i="6"/>
  <c r="K79" i="6"/>
  <c r="K74" i="6"/>
  <c r="K73" i="6"/>
  <c r="K68" i="6"/>
  <c r="K67" i="6"/>
  <c r="K55" i="6"/>
  <c r="K50" i="6"/>
  <c r="K49" i="6"/>
  <c r="K44" i="6"/>
  <c r="K43" i="6"/>
  <c r="K38" i="6"/>
  <c r="K37" i="6"/>
  <c r="K32" i="6"/>
  <c r="K31" i="6"/>
  <c r="K25" i="6"/>
  <c r="K20" i="6"/>
  <c r="K413" i="6"/>
  <c r="K337" i="6"/>
  <c r="K335" i="6"/>
  <c r="K334" i="6"/>
  <c r="K299" i="6"/>
  <c r="K298" i="6"/>
  <c r="K280" i="6"/>
  <c r="K279" i="6"/>
  <c r="K278" i="6"/>
  <c r="K276" i="6"/>
  <c r="K275" i="6"/>
  <c r="K274" i="6"/>
  <c r="K273" i="6"/>
  <c r="K268" i="6"/>
  <c r="K267" i="6"/>
  <c r="K256" i="6"/>
  <c r="K250" i="6"/>
  <c r="K249" i="6"/>
  <c r="K234" i="6"/>
  <c r="K233" i="6"/>
  <c r="K232" i="6"/>
  <c r="K231" i="6"/>
  <c r="K208" i="6"/>
  <c r="K207" i="6"/>
  <c r="K198" i="6"/>
  <c r="K197" i="6"/>
  <c r="K196" i="6"/>
  <c r="K195" i="6"/>
  <c r="K184" i="6"/>
  <c r="K183" i="6"/>
  <c r="K178" i="6"/>
  <c r="K148" i="6"/>
  <c r="K147" i="6"/>
  <c r="K8" i="6"/>
  <c r="K7" i="6"/>
  <c r="K6" i="6"/>
  <c r="K5" i="6"/>
  <c r="K4" i="6"/>
  <c r="K3" i="6"/>
  <c r="K10" i="6"/>
  <c r="K11" i="6"/>
  <c r="K12" i="6"/>
  <c r="K13" i="6"/>
  <c r="K14" i="6"/>
  <c r="K15" i="6"/>
  <c r="K16" i="6"/>
  <c r="K17" i="6"/>
  <c r="K18" i="6"/>
  <c r="K21" i="6"/>
  <c r="K22" i="6"/>
  <c r="K23" i="6"/>
  <c r="K24" i="6"/>
  <c r="K26" i="6"/>
  <c r="K27" i="6"/>
  <c r="K28" i="6"/>
  <c r="K29" i="6"/>
  <c r="K30" i="6"/>
  <c r="K33" i="6"/>
  <c r="K34" i="6"/>
  <c r="K35" i="6"/>
  <c r="K36" i="6"/>
  <c r="K39" i="6"/>
  <c r="K40" i="6"/>
  <c r="K41" i="6"/>
  <c r="K42" i="6"/>
  <c r="K45" i="6"/>
  <c r="K46" i="6"/>
  <c r="K47" i="6"/>
  <c r="K48" i="6"/>
  <c r="K51" i="6"/>
  <c r="K52" i="6"/>
  <c r="K53" i="6"/>
  <c r="K54" i="6"/>
  <c r="K56" i="6"/>
  <c r="K57" i="6"/>
  <c r="K58" i="6"/>
  <c r="K59" i="6"/>
  <c r="K60" i="6"/>
  <c r="K61" i="6"/>
  <c r="K62" i="6"/>
  <c r="K63" i="6"/>
  <c r="K64" i="6"/>
  <c r="K65" i="6"/>
  <c r="K66" i="6"/>
  <c r="K69" i="6"/>
  <c r="K70" i="6"/>
  <c r="K71" i="6"/>
  <c r="K72" i="6"/>
  <c r="K75" i="6"/>
  <c r="K76" i="6"/>
  <c r="K77" i="6"/>
  <c r="K78" i="6"/>
  <c r="K81" i="6"/>
  <c r="K82" i="6"/>
  <c r="K83" i="6"/>
  <c r="K84" i="6"/>
  <c r="K85" i="6"/>
  <c r="K86" i="6"/>
  <c r="K87" i="6"/>
  <c r="K88" i="6"/>
  <c r="K89" i="6"/>
  <c r="K90" i="6"/>
  <c r="K93" i="6"/>
  <c r="K94" i="6"/>
  <c r="K95" i="6"/>
  <c r="K96" i="6"/>
  <c r="K97" i="6"/>
  <c r="K98" i="6"/>
  <c r="K99" i="6"/>
  <c r="K100" i="6"/>
  <c r="K101" i="6"/>
  <c r="K102" i="6"/>
  <c r="K105" i="6"/>
  <c r="K106" i="6"/>
  <c r="K107" i="6"/>
  <c r="K108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9" i="6"/>
  <c r="K130" i="6"/>
  <c r="K131" i="6"/>
  <c r="K132" i="6"/>
  <c r="K135" i="6"/>
  <c r="K136" i="6"/>
  <c r="K137" i="6"/>
  <c r="K138" i="6"/>
  <c r="K139" i="6"/>
  <c r="K140" i="6"/>
  <c r="K141" i="6"/>
  <c r="K142" i="6"/>
  <c r="K143" i="6"/>
  <c r="K144" i="6"/>
  <c r="K146" i="6"/>
  <c r="K9" i="6"/>
  <c r="J422" i="6"/>
  <c r="I421" i="6"/>
  <c r="J421" i="6" s="1"/>
  <c r="I418" i="6"/>
  <c r="J418" i="6" s="1"/>
  <c r="I414" i="6"/>
  <c r="J414" i="6" s="1"/>
  <c r="I411" i="6"/>
  <c r="J411" i="6" s="1"/>
  <c r="I409" i="6"/>
  <c r="J409" i="6" s="1"/>
  <c r="I406" i="6"/>
  <c r="J406" i="6" s="1"/>
  <c r="I405" i="6"/>
  <c r="J405" i="6" s="1"/>
  <c r="I403" i="6"/>
  <c r="J403" i="6" s="1"/>
  <c r="I400" i="6"/>
  <c r="J400" i="6" s="1"/>
  <c r="I397" i="6"/>
  <c r="J397" i="6" s="1"/>
  <c r="I394" i="6"/>
  <c r="J394" i="6" s="1"/>
  <c r="J392" i="6"/>
  <c r="I387" i="6"/>
  <c r="J387" i="6" s="1"/>
  <c r="I385" i="6"/>
  <c r="J385" i="6" s="1"/>
  <c r="I382" i="6"/>
  <c r="J382" i="6" s="1"/>
  <c r="I379" i="6"/>
  <c r="J379" i="6" s="1"/>
  <c r="I376" i="6"/>
  <c r="J376" i="6" s="1"/>
  <c r="I373" i="6"/>
  <c r="J373" i="6" s="1"/>
  <c r="I370" i="6"/>
  <c r="J370" i="6" s="1"/>
  <c r="I367" i="6"/>
  <c r="J367" i="6" s="1"/>
  <c r="I364" i="6"/>
  <c r="J364" i="6" s="1"/>
  <c r="I361" i="6"/>
  <c r="J361" i="6" s="1"/>
  <c r="I358" i="6"/>
  <c r="J358" i="6" s="1"/>
  <c r="I357" i="6"/>
  <c r="J357" i="6" s="1"/>
  <c r="I355" i="6"/>
  <c r="J355" i="6" s="1"/>
  <c r="I352" i="6"/>
  <c r="J352" i="6" s="1"/>
  <c r="I351" i="6"/>
  <c r="J351" i="6" s="1"/>
  <c r="I349" i="6"/>
  <c r="J349" i="6" s="1"/>
  <c r="I346" i="6"/>
  <c r="J346" i="6" s="1"/>
  <c r="I345" i="6"/>
  <c r="J345" i="6" s="1"/>
  <c r="I343" i="6"/>
  <c r="J343" i="6" s="1"/>
  <c r="I340" i="6"/>
  <c r="J340" i="6" s="1"/>
  <c r="I338" i="6"/>
  <c r="J338" i="6" s="1"/>
  <c r="I336" i="6"/>
  <c r="J336" i="6" s="1"/>
  <c r="I330" i="6"/>
  <c r="J330" i="6" s="1"/>
  <c r="I327" i="6"/>
  <c r="J327" i="6" s="1"/>
  <c r="I321" i="6"/>
  <c r="J321" i="6" s="1"/>
  <c r="J320" i="6"/>
  <c r="I315" i="6"/>
  <c r="J315" i="6" s="1"/>
  <c r="I313" i="6"/>
  <c r="J313" i="6" s="1"/>
  <c r="I310" i="6"/>
  <c r="J310" i="6" s="1"/>
  <c r="J308" i="6"/>
  <c r="I307" i="6"/>
  <c r="J307" i="6" s="1"/>
  <c r="I304" i="6"/>
  <c r="J304" i="6" s="1"/>
  <c r="I302" i="6"/>
  <c r="J302" i="6" s="1"/>
  <c r="I300" i="6"/>
  <c r="J300" i="6" s="1"/>
  <c r="I297" i="6"/>
  <c r="J297" i="6" s="1"/>
  <c r="I295" i="6"/>
  <c r="J295" i="6" s="1"/>
  <c r="I292" i="6"/>
  <c r="J292" i="6" s="1"/>
  <c r="J291" i="6"/>
  <c r="I288" i="6"/>
  <c r="J288" i="6" s="1"/>
  <c r="I285" i="6"/>
  <c r="J285" i="6" s="1"/>
  <c r="I284" i="6"/>
  <c r="J284" i="6" s="1"/>
  <c r="I283" i="6"/>
  <c r="J283" i="6" s="1"/>
  <c r="I272" i="6"/>
  <c r="J272" i="6" s="1"/>
  <c r="I271" i="6"/>
  <c r="J271" i="6" s="1"/>
  <c r="I266" i="6"/>
  <c r="J266" i="6" s="1"/>
  <c r="I260" i="6"/>
  <c r="J260" i="6" s="1"/>
  <c r="I254" i="6"/>
  <c r="J254" i="6" s="1"/>
  <c r="I253" i="6"/>
  <c r="J253" i="6" s="1"/>
  <c r="I246" i="6"/>
  <c r="J246" i="6" s="1"/>
  <c r="I245" i="6"/>
  <c r="J245" i="6" s="1"/>
  <c r="I243" i="6"/>
  <c r="J243" i="6" s="1"/>
  <c r="I240" i="6"/>
  <c r="J240" i="6" s="1"/>
  <c r="I239" i="6"/>
  <c r="J239" i="6" s="1"/>
  <c r="I237" i="6"/>
  <c r="J237" i="6" s="1"/>
  <c r="I235" i="6"/>
  <c r="J235" i="6" s="1"/>
  <c r="I230" i="6"/>
  <c r="J230" i="6" s="1"/>
  <c r="I222" i="6"/>
  <c r="J222" i="6" s="1"/>
  <c r="I221" i="6"/>
  <c r="J221" i="6" s="1"/>
  <c r="I219" i="6"/>
  <c r="J219" i="6" s="1"/>
  <c r="J217" i="6"/>
  <c r="I216" i="6"/>
  <c r="J216" i="6" s="1"/>
  <c r="I215" i="6"/>
  <c r="J215" i="6" s="1"/>
  <c r="I212" i="6"/>
  <c r="J212" i="6" s="1"/>
  <c r="I204" i="6"/>
  <c r="J204" i="6" s="1"/>
  <c r="I203" i="6"/>
  <c r="J203" i="6" s="1"/>
  <c r="I199" i="6"/>
  <c r="J199" i="6" s="1"/>
  <c r="I192" i="6"/>
  <c r="J192" i="6" s="1"/>
  <c r="I191" i="6"/>
  <c r="J191" i="6" s="1"/>
  <c r="I188" i="6"/>
  <c r="J188" i="6" s="1"/>
  <c r="I187" i="6"/>
  <c r="J187" i="6" s="1"/>
  <c r="I182" i="6"/>
  <c r="J182" i="6" s="1"/>
  <c r="J176" i="6"/>
  <c r="I174" i="6"/>
  <c r="J174" i="6" s="1"/>
  <c r="I173" i="6"/>
  <c r="J173" i="6" s="1"/>
  <c r="I171" i="6"/>
  <c r="J171" i="6" s="1"/>
  <c r="I168" i="6"/>
  <c r="J168" i="6" s="1"/>
  <c r="I167" i="6"/>
  <c r="J167" i="6" s="1"/>
  <c r="J163" i="6"/>
  <c r="I162" i="6"/>
  <c r="J162" i="6" s="1"/>
  <c r="I161" i="6"/>
  <c r="J161" i="6" s="1"/>
  <c r="J158" i="6"/>
  <c r="I156" i="6"/>
  <c r="J156" i="6" s="1"/>
  <c r="I155" i="6"/>
  <c r="J155" i="6" s="1"/>
  <c r="I152" i="6"/>
  <c r="J152" i="6" s="1"/>
  <c r="I146" i="6"/>
  <c r="J146" i="6" s="1"/>
  <c r="I145" i="6"/>
  <c r="J145" i="6" s="1"/>
  <c r="I134" i="6"/>
  <c r="J134" i="6" s="1"/>
  <c r="J133" i="6"/>
  <c r="I132" i="6"/>
  <c r="J132" i="6" s="1"/>
  <c r="I131" i="6"/>
  <c r="J131" i="6" s="1"/>
  <c r="I128" i="6"/>
  <c r="J128" i="6" s="1"/>
  <c r="I126" i="6"/>
  <c r="J126" i="6" s="1"/>
  <c r="I125" i="6"/>
  <c r="J125" i="6" s="1"/>
  <c r="I121" i="6"/>
  <c r="J121" i="6" s="1"/>
  <c r="I115" i="6"/>
  <c r="J115" i="6" s="1"/>
  <c r="I110" i="6"/>
  <c r="J110" i="6" s="1"/>
  <c r="I104" i="6"/>
  <c r="J104" i="6" s="1"/>
  <c r="I102" i="6"/>
  <c r="J102" i="6" s="1"/>
  <c r="I101" i="6"/>
  <c r="J101" i="6" s="1"/>
  <c r="I92" i="6"/>
  <c r="J92" i="6" s="1"/>
  <c r="I85" i="6"/>
  <c r="J85" i="6" s="1"/>
  <c r="I80" i="6"/>
  <c r="J80" i="6" s="1"/>
  <c r="I78" i="6"/>
  <c r="J78" i="6" s="1"/>
  <c r="I77" i="6"/>
  <c r="J77" i="6" s="1"/>
  <c r="I74" i="6"/>
  <c r="J74" i="6" s="1"/>
  <c r="I72" i="6"/>
  <c r="J72" i="6" s="1"/>
  <c r="I71" i="6"/>
  <c r="J71" i="6" s="1"/>
  <c r="I68" i="6"/>
  <c r="J68" i="6" s="1"/>
  <c r="I66" i="6"/>
  <c r="J66" i="6" s="1"/>
  <c r="I65" i="6"/>
  <c r="J65" i="6" s="1"/>
  <c r="I56" i="6"/>
  <c r="J56" i="6" s="1"/>
  <c r="I55" i="6"/>
  <c r="J55" i="6" s="1"/>
  <c r="I50" i="6"/>
  <c r="J50" i="6" s="1"/>
  <c r="J49" i="6"/>
  <c r="I44" i="6"/>
  <c r="J44" i="6" s="1"/>
  <c r="J43" i="6"/>
  <c r="I38" i="6"/>
  <c r="J38" i="6" s="1"/>
  <c r="I36" i="6"/>
  <c r="J36" i="6" s="1"/>
  <c r="I35" i="6"/>
  <c r="J35" i="6" s="1"/>
  <c r="I32" i="6"/>
  <c r="I30" i="6"/>
  <c r="I29" i="6"/>
  <c r="I26" i="6"/>
  <c r="I25" i="6"/>
  <c r="I20" i="6"/>
  <c r="I18" i="6"/>
  <c r="I17" i="6"/>
  <c r="I14" i="6"/>
  <c r="I13" i="6"/>
  <c r="J420" i="6"/>
  <c r="I419" i="6"/>
  <c r="J419" i="6" s="1"/>
  <c r="I415" i="6"/>
  <c r="J415" i="6" s="1"/>
  <c r="I413" i="6"/>
  <c r="J413" i="6" s="1"/>
  <c r="I412" i="6"/>
  <c r="J412" i="6" s="1"/>
  <c r="I407" i="6"/>
  <c r="J407" i="6" s="1"/>
  <c r="I401" i="6"/>
  <c r="J401" i="6" s="1"/>
  <c r="I395" i="6"/>
  <c r="J395" i="6" s="1"/>
  <c r="I391" i="6"/>
  <c r="J391" i="6" s="1"/>
  <c r="I389" i="6"/>
  <c r="J389" i="6" s="1"/>
  <c r="I388" i="6"/>
  <c r="J388" i="6" s="1"/>
  <c r="I383" i="6"/>
  <c r="J383" i="6" s="1"/>
  <c r="I377" i="6"/>
  <c r="J377" i="6" s="1"/>
  <c r="I371" i="6"/>
  <c r="J371" i="6" s="1"/>
  <c r="I365" i="6"/>
  <c r="J365" i="6" s="1"/>
  <c r="I359" i="6"/>
  <c r="J359" i="6" s="1"/>
  <c r="I353" i="6"/>
  <c r="J353" i="6" s="1"/>
  <c r="I347" i="6"/>
  <c r="J347" i="6" s="1"/>
  <c r="I341" i="6"/>
  <c r="J341" i="6" s="1"/>
  <c r="I337" i="6"/>
  <c r="J337" i="6" s="1"/>
  <c r="I335" i="6"/>
  <c r="J335" i="6" s="1"/>
  <c r="I334" i="6"/>
  <c r="J334" i="6" s="1"/>
  <c r="I333" i="6"/>
  <c r="J333" i="6" s="1"/>
  <c r="I331" i="6"/>
  <c r="J331" i="6" s="1"/>
  <c r="I329" i="6"/>
  <c r="J329" i="6" s="1"/>
  <c r="I328" i="6"/>
  <c r="J328" i="6" s="1"/>
  <c r="I325" i="6"/>
  <c r="J325" i="6" s="1"/>
  <c r="I323" i="6"/>
  <c r="J323" i="6" s="1"/>
  <c r="I322" i="6"/>
  <c r="J322" i="6" s="1"/>
  <c r="I319" i="6"/>
  <c r="J319" i="6" s="1"/>
  <c r="I317" i="6"/>
  <c r="J317" i="6" s="1"/>
  <c r="I316" i="6"/>
  <c r="J316" i="6" s="1"/>
  <c r="I311" i="6"/>
  <c r="J311" i="6" s="1"/>
  <c r="I305" i="6"/>
  <c r="J305" i="6" s="1"/>
  <c r="I301" i="6"/>
  <c r="J301" i="6" s="1"/>
  <c r="I299" i="6"/>
  <c r="J299" i="6" s="1"/>
  <c r="I298" i="6"/>
  <c r="J298" i="6" s="1"/>
  <c r="I293" i="6"/>
  <c r="J293" i="6" s="1"/>
  <c r="I289" i="6"/>
  <c r="J289" i="6" s="1"/>
  <c r="I287" i="6"/>
  <c r="J287" i="6" s="1"/>
  <c r="I286" i="6"/>
  <c r="J286" i="6" s="1"/>
  <c r="I282" i="6"/>
  <c r="J282" i="6" s="1"/>
  <c r="I281" i="6"/>
  <c r="J281" i="6" s="1"/>
  <c r="I280" i="6"/>
  <c r="J280" i="6" s="1"/>
  <c r="I279" i="6"/>
  <c r="J279" i="6" s="1"/>
  <c r="I278" i="6"/>
  <c r="J278" i="6" s="1"/>
  <c r="I277" i="6"/>
  <c r="J277" i="6" s="1"/>
  <c r="I276" i="6"/>
  <c r="J276" i="6" s="1"/>
  <c r="I275" i="6"/>
  <c r="J275" i="6" s="1"/>
  <c r="I270" i="6"/>
  <c r="J270" i="6" s="1"/>
  <c r="I269" i="6"/>
  <c r="J269" i="6" s="1"/>
  <c r="I268" i="6"/>
  <c r="J268" i="6" s="1"/>
  <c r="I267" i="6"/>
  <c r="J267" i="6" s="1"/>
  <c r="I264" i="6"/>
  <c r="J264" i="6" s="1"/>
  <c r="I263" i="6"/>
  <c r="J263" i="6" s="1"/>
  <c r="I262" i="6"/>
  <c r="J262" i="6" s="1"/>
  <c r="I261" i="6"/>
  <c r="J261" i="6" s="1"/>
  <c r="I258" i="6"/>
  <c r="J258" i="6" s="1"/>
  <c r="I257" i="6"/>
  <c r="J257" i="6" s="1"/>
  <c r="I256" i="6"/>
  <c r="J256" i="6" s="1"/>
  <c r="I255" i="6"/>
  <c r="J255" i="6" s="1"/>
  <c r="I252" i="6"/>
  <c r="J252" i="6" s="1"/>
  <c r="I251" i="6"/>
  <c r="J251" i="6" s="1"/>
  <c r="I250" i="6"/>
  <c r="J250" i="6" s="1"/>
  <c r="I249" i="6"/>
  <c r="J249" i="6" s="1"/>
  <c r="I244" i="6"/>
  <c r="J244" i="6" s="1"/>
  <c r="I238" i="6"/>
  <c r="J238" i="6" s="1"/>
  <c r="I236" i="6"/>
  <c r="J236" i="6" s="1"/>
  <c r="I234" i="6"/>
  <c r="J234" i="6" s="1"/>
  <c r="I233" i="6"/>
  <c r="J233" i="6" s="1"/>
  <c r="I232" i="6"/>
  <c r="J232" i="6" s="1"/>
  <c r="I231" i="6"/>
  <c r="J231" i="6" s="1"/>
  <c r="I228" i="6"/>
  <c r="J228" i="6" s="1"/>
  <c r="I227" i="6"/>
  <c r="J227" i="6" s="1"/>
  <c r="I226" i="6"/>
  <c r="J226" i="6" s="1"/>
  <c r="I225" i="6"/>
  <c r="J225" i="6" s="1"/>
  <c r="I220" i="6"/>
  <c r="J220" i="6" s="1"/>
  <c r="I214" i="6"/>
  <c r="J214" i="6" s="1"/>
  <c r="I213" i="6"/>
  <c r="J213" i="6" s="1"/>
  <c r="I210" i="6"/>
  <c r="J210" i="6" s="1"/>
  <c r="I209" i="6"/>
  <c r="J209" i="6" s="1"/>
  <c r="I208" i="6"/>
  <c r="J208" i="6" s="1"/>
  <c r="I207" i="6"/>
  <c r="J207" i="6" s="1"/>
  <c r="I202" i="6"/>
  <c r="J202" i="6" s="1"/>
  <c r="I201" i="6"/>
  <c r="J201" i="6" s="1"/>
  <c r="I200" i="6"/>
  <c r="J200" i="6" s="1"/>
  <c r="I198" i="6"/>
  <c r="J198" i="6" s="1"/>
  <c r="I197" i="6"/>
  <c r="J197" i="6" s="1"/>
  <c r="I196" i="6"/>
  <c r="J196" i="6" s="1"/>
  <c r="I195" i="6"/>
  <c r="J195" i="6" s="1"/>
  <c r="I190" i="6"/>
  <c r="J190" i="6" s="1"/>
  <c r="I189" i="6"/>
  <c r="J189" i="6" s="1"/>
  <c r="I186" i="6"/>
  <c r="J186" i="6" s="1"/>
  <c r="I185" i="6"/>
  <c r="J185" i="6" s="1"/>
  <c r="I184" i="6"/>
  <c r="J184" i="6" s="1"/>
  <c r="I183" i="6"/>
  <c r="J183" i="6" s="1"/>
  <c r="I180" i="6"/>
  <c r="J180" i="6" s="1"/>
  <c r="I179" i="6"/>
  <c r="J179" i="6" s="1"/>
  <c r="I178" i="6"/>
  <c r="J178" i="6" s="1"/>
  <c r="I177" i="6"/>
  <c r="J177" i="6" s="1"/>
  <c r="I172" i="6"/>
  <c r="J172" i="6" s="1"/>
  <c r="I166" i="6"/>
  <c r="J166" i="6" s="1"/>
  <c r="I165" i="6"/>
  <c r="J165" i="6" s="1"/>
  <c r="I160" i="6"/>
  <c r="J160" i="6" s="1"/>
  <c r="I159" i="6"/>
  <c r="J159" i="6" s="1"/>
  <c r="I154" i="6"/>
  <c r="J154" i="6" s="1"/>
  <c r="I153" i="6"/>
  <c r="J153" i="6" s="1"/>
  <c r="I150" i="6"/>
  <c r="J150" i="6" s="1"/>
  <c r="I149" i="6"/>
  <c r="J149" i="6" s="1"/>
  <c r="I148" i="6"/>
  <c r="J148" i="6" s="1"/>
  <c r="I147" i="6"/>
  <c r="J147" i="6" s="1"/>
  <c r="I144" i="6"/>
  <c r="J144" i="6" s="1"/>
  <c r="I143" i="6"/>
  <c r="J143" i="6" s="1"/>
  <c r="I142" i="6"/>
  <c r="J142" i="6" s="1"/>
  <c r="I141" i="6"/>
  <c r="J141" i="6" s="1"/>
  <c r="I140" i="6"/>
  <c r="J140" i="6" s="1"/>
  <c r="I139" i="6"/>
  <c r="J139" i="6" s="1"/>
  <c r="I138" i="6"/>
  <c r="J138" i="6" s="1"/>
  <c r="I137" i="6"/>
  <c r="J137" i="6" s="1"/>
  <c r="I135" i="6"/>
  <c r="J135" i="6" s="1"/>
  <c r="I130" i="6"/>
  <c r="J130" i="6" s="1"/>
  <c r="I129" i="6"/>
  <c r="J129" i="6" s="1"/>
  <c r="I124" i="6"/>
  <c r="J124" i="6" s="1"/>
  <c r="I123" i="6"/>
  <c r="J123" i="6" s="1"/>
  <c r="I122" i="6"/>
  <c r="J122" i="6" s="1"/>
  <c r="I120" i="6"/>
  <c r="J120" i="6" s="1"/>
  <c r="I119" i="6"/>
  <c r="J119" i="6" s="1"/>
  <c r="I118" i="6"/>
  <c r="J118" i="6" s="1"/>
  <c r="I117" i="6"/>
  <c r="J117" i="6" s="1"/>
  <c r="I116" i="6"/>
  <c r="J116" i="6" s="1"/>
  <c r="I114" i="6"/>
  <c r="J114" i="6" s="1"/>
  <c r="I113" i="6"/>
  <c r="J113" i="6" s="1"/>
  <c r="I112" i="6"/>
  <c r="J112" i="6" s="1"/>
  <c r="I111" i="6"/>
  <c r="J111" i="6" s="1"/>
  <c r="I108" i="6"/>
  <c r="J108" i="6" s="1"/>
  <c r="I107" i="6"/>
  <c r="J107" i="6" s="1"/>
  <c r="I106" i="6"/>
  <c r="J106" i="6" s="1"/>
  <c r="I105" i="6"/>
  <c r="J105" i="6" s="1"/>
  <c r="I100" i="6"/>
  <c r="J100" i="6" s="1"/>
  <c r="I99" i="6"/>
  <c r="J99" i="6" s="1"/>
  <c r="I98" i="6"/>
  <c r="J98" i="6" s="1"/>
  <c r="I97" i="6"/>
  <c r="J97" i="6" s="1"/>
  <c r="I96" i="6"/>
  <c r="J96" i="6" s="1"/>
  <c r="I95" i="6"/>
  <c r="J95" i="6" s="1"/>
  <c r="I94" i="6"/>
  <c r="J94" i="6" s="1"/>
  <c r="I93" i="6"/>
  <c r="J93" i="6" s="1"/>
  <c r="I90" i="6"/>
  <c r="J90" i="6" s="1"/>
  <c r="I89" i="6"/>
  <c r="J89" i="6" s="1"/>
  <c r="I88" i="6"/>
  <c r="J88" i="6" s="1"/>
  <c r="I87" i="6"/>
  <c r="J87" i="6" s="1"/>
  <c r="I86" i="6"/>
  <c r="J86" i="6" s="1"/>
  <c r="I84" i="6"/>
  <c r="J84" i="6" s="1"/>
  <c r="I83" i="6"/>
  <c r="J83" i="6" s="1"/>
  <c r="I82" i="6"/>
  <c r="J82" i="6" s="1"/>
  <c r="I81" i="6"/>
  <c r="J81" i="6" s="1"/>
  <c r="I76" i="6"/>
  <c r="J76" i="6" s="1"/>
  <c r="I75" i="6"/>
  <c r="J75" i="6" s="1"/>
  <c r="I70" i="6"/>
  <c r="J70" i="6" s="1"/>
  <c r="I69" i="6"/>
  <c r="J69" i="6" s="1"/>
  <c r="I64" i="6"/>
  <c r="J64" i="6" s="1"/>
  <c r="I63" i="6"/>
  <c r="J63" i="6" s="1"/>
  <c r="I62" i="6"/>
  <c r="J62" i="6" s="1"/>
  <c r="I61" i="6"/>
  <c r="J61" i="6" s="1"/>
  <c r="I60" i="6"/>
  <c r="J60" i="6" s="1"/>
  <c r="I59" i="6"/>
  <c r="J59" i="6" s="1"/>
  <c r="I57" i="6"/>
  <c r="J57" i="6" s="1"/>
  <c r="I54" i="6"/>
  <c r="J54" i="6" s="1"/>
  <c r="I53" i="6"/>
  <c r="J53" i="6" s="1"/>
  <c r="I52" i="6"/>
  <c r="J52" i="6" s="1"/>
  <c r="I51" i="6"/>
  <c r="J51" i="6" s="1"/>
  <c r="I48" i="6"/>
  <c r="J48" i="6" s="1"/>
  <c r="I47" i="6"/>
  <c r="J47" i="6" s="1"/>
  <c r="I46" i="6"/>
  <c r="J46" i="6" s="1"/>
  <c r="I45" i="6"/>
  <c r="J45" i="6" s="1"/>
  <c r="I42" i="6"/>
  <c r="J42" i="6" s="1"/>
  <c r="I41" i="6"/>
  <c r="J41" i="6" s="1"/>
  <c r="I40" i="6"/>
  <c r="J40" i="6" s="1"/>
  <c r="I39" i="6"/>
  <c r="J39" i="6" s="1"/>
  <c r="I34" i="6"/>
  <c r="J34" i="6" s="1"/>
  <c r="I33" i="6"/>
  <c r="J33" i="6" s="1"/>
  <c r="I28" i="6"/>
  <c r="I27" i="6"/>
  <c r="I24" i="6"/>
  <c r="I23" i="6"/>
  <c r="I22" i="6"/>
  <c r="I21" i="6"/>
  <c r="I16" i="6"/>
  <c r="I15" i="6"/>
  <c r="I12" i="6"/>
  <c r="I11" i="6"/>
  <c r="I10" i="6"/>
  <c r="I9" i="6"/>
  <c r="I7" i="6"/>
  <c r="I4" i="6"/>
  <c r="I5" i="6"/>
  <c r="I6" i="6"/>
  <c r="I8" i="6"/>
  <c r="I58" i="6"/>
  <c r="J58" i="6" s="1"/>
  <c r="I136" i="6"/>
  <c r="J136" i="6" s="1"/>
  <c r="I273" i="6"/>
  <c r="J273" i="6" s="1"/>
  <c r="I274" i="6"/>
  <c r="J274" i="6" s="1"/>
  <c r="J324" i="6"/>
  <c r="I3" i="6"/>
  <c r="I13" i="2"/>
  <c r="L203" i="6" l="1"/>
  <c r="L204" i="6"/>
  <c r="L145" i="6"/>
  <c r="L194" i="6"/>
  <c r="L157" i="6"/>
  <c r="L227" i="6"/>
  <c r="L85" i="6"/>
  <c r="L123" i="6"/>
  <c r="L96" i="6"/>
  <c r="L97" i="6"/>
  <c r="L132" i="6"/>
  <c r="L159" i="6"/>
  <c r="L214" i="6"/>
  <c r="L248" i="6"/>
  <c r="L390" i="6"/>
  <c r="L168" i="6"/>
  <c r="L355" i="6"/>
  <c r="L375" i="6"/>
  <c r="L327" i="6"/>
  <c r="L215" i="6"/>
  <c r="L409" i="6"/>
  <c r="L169" i="6"/>
  <c r="L217" i="6"/>
  <c r="L265" i="6"/>
  <c r="L351" i="6"/>
  <c r="L147" i="6"/>
  <c r="L411" i="6"/>
  <c r="L182" i="6"/>
  <c r="L253" i="6"/>
  <c r="L378" i="6"/>
  <c r="L170" i="6"/>
  <c r="L193" i="6"/>
  <c r="L218" i="6"/>
  <c r="L136" i="6"/>
  <c r="L146" i="6"/>
  <c r="L43" i="6"/>
  <c r="L121" i="6"/>
  <c r="L213" i="6"/>
  <c r="L414" i="6"/>
  <c r="L42" i="6"/>
  <c r="L402" i="6"/>
  <c r="L63" i="6"/>
  <c r="L98" i="6"/>
  <c r="L205" i="6"/>
  <c r="L64" i="6"/>
  <c r="L135" i="6"/>
  <c r="L281" i="6"/>
  <c r="L87" i="6"/>
  <c r="L44" i="6"/>
  <c r="L367" i="6"/>
  <c r="L366" i="6"/>
  <c r="L171" i="6"/>
  <c r="L272" i="6"/>
  <c r="L86" i="6"/>
  <c r="L249" i="6"/>
  <c r="L294" i="6"/>
  <c r="L363" i="6"/>
  <c r="L224" i="6"/>
  <c r="L222" i="6"/>
  <c r="L352" i="6"/>
  <c r="L339" i="6"/>
  <c r="L350" i="6"/>
  <c r="L340" i="6"/>
  <c r="L399" i="6"/>
  <c r="L206" i="6"/>
  <c r="L328" i="6"/>
  <c r="L36" i="6"/>
  <c r="L120" i="6"/>
  <c r="L329" i="6"/>
  <c r="L387" i="6"/>
  <c r="L317" i="6"/>
  <c r="L398" i="6"/>
  <c r="L37" i="6"/>
  <c r="L75" i="6"/>
  <c r="L229" i="6"/>
  <c r="L331" i="6"/>
  <c r="L60" i="6"/>
  <c r="L283" i="6"/>
  <c r="L410" i="6"/>
  <c r="L315" i="6"/>
  <c r="L304" i="6"/>
  <c r="L279" i="6"/>
  <c r="L293" i="6"/>
  <c r="L35" i="6"/>
  <c r="L195" i="6"/>
  <c r="L34" i="6"/>
  <c r="L184" i="6"/>
  <c r="L251" i="6"/>
  <c r="L149" i="6"/>
  <c r="L379" i="6"/>
  <c r="L288" i="6"/>
  <c r="L250" i="6"/>
  <c r="L52" i="6"/>
  <c r="L65" i="6"/>
  <c r="L113" i="6"/>
  <c r="L246" i="6"/>
  <c r="L258" i="6"/>
  <c r="L270" i="6"/>
  <c r="L53" i="6"/>
  <c r="L78" i="6"/>
  <c r="L235" i="6"/>
  <c r="L259" i="6"/>
  <c r="L271" i="6"/>
  <c r="L207" i="6"/>
  <c r="L161" i="6"/>
  <c r="L370" i="6"/>
  <c r="L219" i="6"/>
  <c r="L160" i="6"/>
  <c r="L196" i="6"/>
  <c r="L33" i="6"/>
  <c r="L137" i="6"/>
  <c r="L202" i="6"/>
  <c r="L191" i="6"/>
  <c r="L183" i="6"/>
  <c r="L252" i="6"/>
  <c r="L148" i="6"/>
  <c r="L73" i="6"/>
  <c r="L280" i="6"/>
  <c r="L267" i="6"/>
  <c r="L256" i="6"/>
  <c r="L71" i="6"/>
  <c r="L51" i="6"/>
  <c r="L257" i="6"/>
  <c r="L391" i="6"/>
  <c r="L40" i="6"/>
  <c r="L162" i="6"/>
  <c r="L380" i="6"/>
  <c r="L345" i="6"/>
  <c r="L127" i="6"/>
  <c r="L200" i="6"/>
  <c r="L298" i="6"/>
  <c r="L322" i="6"/>
  <c r="L334" i="6"/>
  <c r="L418" i="6"/>
  <c r="L190" i="6"/>
  <c r="L92" i="6"/>
  <c r="L201" i="6"/>
  <c r="L225" i="6"/>
  <c r="L261" i="6"/>
  <c r="L323" i="6"/>
  <c r="L419" i="6"/>
  <c r="L303" i="6"/>
  <c r="L314" i="6"/>
  <c r="L232" i="6"/>
  <c r="L313" i="6"/>
  <c r="L245" i="6"/>
  <c r="L117" i="6"/>
  <c r="L150" i="6"/>
  <c r="L344" i="6"/>
  <c r="L102" i="6"/>
  <c r="L321" i="6"/>
  <c r="L369" i="6"/>
  <c r="L349" i="6"/>
  <c r="L91" i="6"/>
  <c r="L338" i="6"/>
  <c r="L302" i="6"/>
  <c r="L106" i="6"/>
  <c r="L372" i="6"/>
  <c r="L84" i="6"/>
  <c r="L291" i="6"/>
  <c r="L82" i="6"/>
  <c r="L62" i="6"/>
  <c r="L244" i="6"/>
  <c r="L233" i="6"/>
  <c r="L415" i="6"/>
  <c r="L125" i="6"/>
  <c r="L356" i="6"/>
  <c r="L368" i="6"/>
  <c r="L116" i="6"/>
  <c r="L114" i="6"/>
  <c r="L333" i="6"/>
  <c r="L422" i="6"/>
  <c r="L374" i="6"/>
  <c r="L337" i="6"/>
  <c r="L301" i="6"/>
  <c r="L226" i="6"/>
  <c r="L105" i="6"/>
  <c r="L83" i="6"/>
  <c r="L61" i="6"/>
  <c r="L74" i="6"/>
  <c r="L255" i="6"/>
  <c r="L278" i="6"/>
  <c r="L81" i="6"/>
  <c r="L50" i="6"/>
  <c r="L118" i="6"/>
  <c r="L173" i="6"/>
  <c r="L269" i="6"/>
  <c r="L101" i="6"/>
  <c r="L332" i="6"/>
  <c r="L126" i="6"/>
  <c r="L103" i="6"/>
  <c r="L394" i="6"/>
  <c r="L373" i="6"/>
  <c r="L336" i="6"/>
  <c r="L299" i="6"/>
  <c r="L216" i="6"/>
  <c r="L254" i="6"/>
  <c r="L376" i="6"/>
  <c r="L79" i="6"/>
  <c r="L408" i="6"/>
  <c r="L134" i="6"/>
  <c r="L231" i="6"/>
  <c r="L38" i="6"/>
  <c r="L111" i="6"/>
  <c r="L88" i="6"/>
  <c r="L100" i="6"/>
  <c r="L197" i="6"/>
  <c r="L319" i="6"/>
  <c r="L210" i="6"/>
  <c r="L296" i="6"/>
  <c r="L396" i="6"/>
  <c r="L175" i="6"/>
  <c r="L381" i="6"/>
  <c r="L131" i="6"/>
  <c r="L144" i="6"/>
  <c r="L266" i="6"/>
  <c r="L143" i="6"/>
  <c r="L353" i="6"/>
  <c r="L407" i="6"/>
  <c r="L276" i="6"/>
  <c r="L142" i="6"/>
  <c r="L274" i="6"/>
  <c r="L174" i="6"/>
  <c r="L320" i="6"/>
  <c r="L392" i="6"/>
  <c r="L59" i="6"/>
  <c r="L90" i="6"/>
  <c r="L139" i="6"/>
  <c r="L187" i="6"/>
  <c r="L393" i="6"/>
  <c r="L326" i="6"/>
  <c r="L238" i="6"/>
  <c r="L236" i="6"/>
  <c r="L406" i="6"/>
  <c r="L263" i="6"/>
  <c r="L80" i="6"/>
  <c r="L347" i="6"/>
  <c r="L312" i="6"/>
  <c r="L421" i="6"/>
  <c r="L386" i="6"/>
  <c r="L262" i="6"/>
  <c r="L156" i="6"/>
  <c r="L95" i="6"/>
  <c r="L56" i="6"/>
  <c r="L69" i="6"/>
  <c r="L300" i="6"/>
  <c r="L348" i="6"/>
  <c r="L420" i="6"/>
  <c r="L384" i="6"/>
  <c r="L166" i="6"/>
  <c r="L189" i="6"/>
  <c r="L122" i="6"/>
  <c r="L365" i="6"/>
  <c r="L99" i="6"/>
  <c r="L306" i="6"/>
  <c r="L342" i="6"/>
  <c r="L416" i="6"/>
  <c r="L275" i="6"/>
  <c r="L70" i="6"/>
  <c r="L209" i="6"/>
  <c r="L397" i="6"/>
  <c r="L176" i="6"/>
  <c r="L77" i="6"/>
  <c r="L360" i="6"/>
  <c r="L66" i="6"/>
  <c r="L163" i="6"/>
  <c r="L211" i="6"/>
  <c r="L297" i="6"/>
  <c r="L417" i="6"/>
  <c r="L359" i="6"/>
  <c r="L264" i="6"/>
  <c r="L167" i="6"/>
  <c r="L188" i="6"/>
  <c r="L55" i="6"/>
  <c r="L104" i="6"/>
  <c r="L290" i="6"/>
  <c r="L155" i="6"/>
  <c r="L93" i="6"/>
  <c r="L133" i="6"/>
  <c r="L230" i="6"/>
  <c r="L277" i="6"/>
  <c r="L49" i="6"/>
  <c r="L110" i="6"/>
  <c r="L341" i="6"/>
  <c r="L208" i="6"/>
  <c r="L318" i="6"/>
  <c r="L362" i="6"/>
  <c r="L39" i="6"/>
  <c r="L112" i="6"/>
  <c r="L185" i="6"/>
  <c r="L221" i="6"/>
  <c r="L307" i="6"/>
  <c r="L361" i="6"/>
  <c r="L140" i="6"/>
  <c r="L198" i="6"/>
  <c r="L284" i="6"/>
  <c r="L404" i="6"/>
  <c r="L285" i="6"/>
  <c r="L405" i="6"/>
  <c r="L94" i="6"/>
  <c r="L395" i="6"/>
  <c r="L382" i="6"/>
  <c r="L237" i="6"/>
  <c r="L335" i="6"/>
  <c r="L383" i="6"/>
  <c r="L289" i="6"/>
  <c r="L228" i="6"/>
  <c r="L192" i="6"/>
  <c r="L119" i="6"/>
  <c r="L243" i="6"/>
  <c r="L371" i="6"/>
  <c r="L72" i="6"/>
  <c r="L242" i="6"/>
  <c r="L158" i="6"/>
  <c r="L412" i="6"/>
  <c r="L286" i="6"/>
  <c r="L115" i="6"/>
  <c r="L385" i="6"/>
  <c r="L325" i="6"/>
  <c r="L241" i="6"/>
  <c r="L181" i="6"/>
  <c r="L109" i="6"/>
  <c r="L179" i="6"/>
  <c r="L172" i="6"/>
  <c r="L324" i="6"/>
  <c r="L240" i="6"/>
  <c r="L180" i="6"/>
  <c r="L108" i="6"/>
  <c r="L48" i="6"/>
  <c r="L403" i="6"/>
  <c r="L124" i="6"/>
  <c r="L311" i="6"/>
  <c r="L287" i="6"/>
  <c r="L239" i="6"/>
  <c r="L107" i="6"/>
  <c r="L47" i="6"/>
  <c r="L354" i="6"/>
  <c r="L54" i="6"/>
  <c r="L358" i="6"/>
  <c r="L346" i="6"/>
  <c r="L310" i="6"/>
  <c r="L178" i="6"/>
  <c r="L154" i="6"/>
  <c r="L130" i="6"/>
  <c r="L58" i="6"/>
  <c r="L46" i="6"/>
  <c r="L128" i="6"/>
  <c r="L357" i="6"/>
  <c r="L309" i="6"/>
  <c r="L273" i="6"/>
  <c r="L177" i="6"/>
  <c r="L165" i="6"/>
  <c r="L153" i="6"/>
  <c r="L141" i="6"/>
  <c r="L129" i="6"/>
  <c r="L57" i="6"/>
  <c r="L45" i="6"/>
  <c r="L316" i="6"/>
  <c r="L308" i="6"/>
  <c r="L223" i="6"/>
  <c r="L76" i="6"/>
  <c r="L67" i="6"/>
  <c r="L388" i="6"/>
  <c r="L305" i="6"/>
  <c r="L89" i="6"/>
  <c r="L41" i="6"/>
  <c r="L400" i="6"/>
  <c r="L268" i="6"/>
  <c r="L260" i="6"/>
  <c r="L212" i="6"/>
  <c r="L164" i="6"/>
  <c r="L152" i="6"/>
  <c r="L68" i="6"/>
  <c r="L377" i="6"/>
  <c r="L220" i="6"/>
  <c r="L343" i="6"/>
  <c r="L295" i="6"/>
  <c r="L247" i="6"/>
  <c r="L199" i="6"/>
  <c r="L151" i="6"/>
  <c r="L364" i="6"/>
  <c r="L330" i="6"/>
  <c r="L282" i="6"/>
  <c r="L234" i="6"/>
  <c r="L186" i="6"/>
  <c r="L138" i="6"/>
  <c r="L413" i="6"/>
  <c r="L401" i="6"/>
  <c r="L389" i="6"/>
  <c r="L292" i="6"/>
  <c r="J22" i="6"/>
  <c r="J32" i="6"/>
  <c r="J20" i="6"/>
  <c r="J19" i="6"/>
  <c r="L19" i="6" s="1"/>
  <c r="J31" i="6"/>
  <c r="J18" i="6"/>
  <c r="J6" i="6"/>
  <c r="J17" i="6"/>
  <c r="J28" i="6"/>
  <c r="J23" i="6"/>
  <c r="J11" i="6"/>
  <c r="J10" i="6"/>
  <c r="J7" i="6"/>
  <c r="J5" i="6"/>
  <c r="J26" i="6"/>
  <c r="J25" i="6"/>
  <c r="J24" i="6"/>
  <c r="J12" i="6"/>
  <c r="J14" i="6"/>
  <c r="J13" i="6"/>
  <c r="J30" i="6"/>
  <c r="J8" i="6"/>
  <c r="J27" i="6"/>
  <c r="J15" i="6"/>
  <c r="J9" i="6"/>
  <c r="J21" i="6"/>
  <c r="I18" i="2"/>
  <c r="I17" i="2"/>
  <c r="F20" i="2"/>
  <c r="L25" i="6" l="1"/>
  <c r="L11" i="6"/>
  <c r="L5" i="6"/>
  <c r="J16" i="6"/>
  <c r="L16" i="6" s="1"/>
  <c r="J4" i="6"/>
  <c r="L14" i="6"/>
  <c r="L30" i="6"/>
  <c r="L13" i="6"/>
  <c r="L22" i="6"/>
  <c r="L28" i="6"/>
  <c r="L20" i="6"/>
  <c r="L21" i="6"/>
  <c r="H1" i="6"/>
  <c r="L8" i="6"/>
  <c r="L32" i="6"/>
  <c r="L23" i="6"/>
  <c r="L6" i="6"/>
  <c r="L17" i="6"/>
  <c r="L31" i="6"/>
  <c r="L7" i="6"/>
  <c r="L18" i="6"/>
  <c r="J29" i="6"/>
  <c r="L29" i="6" s="1"/>
  <c r="L12" i="6"/>
  <c r="L10" i="6"/>
  <c r="L24" i="6"/>
  <c r="L26" i="6"/>
  <c r="L27" i="6"/>
  <c r="L15" i="6"/>
  <c r="L9" i="6"/>
  <c r="J3" i="6"/>
  <c r="L3" i="6" s="1"/>
  <c r="L1" i="6" l="1"/>
  <c r="L4" i="6"/>
  <c r="H8" i="2"/>
  <c r="H7" i="2" l="1"/>
  <c r="K11" i="2" l="1"/>
  <c r="M11" i="2" l="1"/>
  <c r="M13" i="2" l="1"/>
  <c r="K13" i="2"/>
</calcChain>
</file>

<file path=xl/sharedStrings.xml><?xml version="1.0" encoding="utf-8"?>
<sst xmlns="http://schemas.openxmlformats.org/spreadsheetml/2006/main" count="2993" uniqueCount="1004">
  <si>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</si>
  <si>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</si>
  <si>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</si>
  <si>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</si>
  <si>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</si>
  <si>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</si>
  <si>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</si>
  <si>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</si>
  <si>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</si>
  <si>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</si>
  <si>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</si>
  <si>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</si>
  <si>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</si>
  <si>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</si>
  <si>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</si>
  <si>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</si>
  <si>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</si>
  <si>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</si>
  <si>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</si>
  <si>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</si>
  <si>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</si>
  <si>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</si>
  <si>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</si>
  <si>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</si>
  <si>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</si>
  <si>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</si>
  <si>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</si>
  <si>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</si>
  <si>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</si>
  <si>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</si>
  <si>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</si>
  <si>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</si>
  <si>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</si>
  <si>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</si>
  <si>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</si>
  <si>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PCS</t>
  </si>
  <si>
    <t>NOMINATED SUPPLIER</t>
  </si>
  <si>
    <t>RAPHA</t>
  </si>
  <si>
    <t>THANH QUÝ / QUỲNH</t>
  </si>
  <si>
    <t>RAPHA
ADH1</t>
  </si>
  <si>
    <t>WHITE/BLACK</t>
  </si>
  <si>
    <t>ALL STYLES</t>
  </si>
  <si>
    <t>Barcode
Sticker RAPHA
ADH1</t>
  </si>
  <si>
    <t>SKU</t>
  </si>
  <si>
    <t>BARCODE</t>
  </si>
  <si>
    <t>NAME</t>
  </si>
  <si>
    <t>COLOUR</t>
  </si>
  <si>
    <t>SIZE</t>
  </si>
  <si>
    <t>LRG</t>
  </si>
  <si>
    <t>MED</t>
  </si>
  <si>
    <t>SML</t>
  </si>
  <si>
    <t>XLG</t>
  </si>
  <si>
    <t>XSM</t>
  </si>
  <si>
    <t>XXL</t>
  </si>
  <si>
    <t>QTY</t>
  </si>
  <si>
    <t>Byways</t>
  </si>
  <si>
    <t>EXTRA</t>
  </si>
  <si>
    <t>ORDER NUMBER</t>
  </si>
  <si>
    <t>UA STYLE</t>
  </si>
  <si>
    <t>STICKER FOR POLY BAG + HANGTAG</t>
  </si>
  <si>
    <t>STICKER FOR CARTON</t>
  </si>
  <si>
    <t>TOTAL ORDER</t>
  </si>
  <si>
    <t>R12  SS26   G2939</t>
  </si>
  <si>
    <t>XXS</t>
  </si>
  <si>
    <t>SS26 - CLUBHOUSE</t>
  </si>
  <si>
    <t>CHT03XXTE2LRG</t>
  </si>
  <si>
    <t>5059526554486</t>
  </si>
  <si>
    <t>Men's Clubhouse T-Shirt</t>
  </si>
  <si>
    <t>TE2</t>
  </si>
  <si>
    <t>CHT03XXTE2MED</t>
  </si>
  <si>
    <t>5059526554479</t>
  </si>
  <si>
    <t>CHT03XXTE2SML</t>
  </si>
  <si>
    <t>5059526554462</t>
  </si>
  <si>
    <t>CHT03XXTE2XLG</t>
  </si>
  <si>
    <t>5059526554493</t>
  </si>
  <si>
    <t>CHT03XXTE2XSM</t>
  </si>
  <si>
    <t>5059526554455</t>
  </si>
  <si>
    <t>CHT03XXTE2XXL</t>
  </si>
  <si>
    <t>5059526554509</t>
  </si>
  <si>
    <t>CHJ02XXAM1LRG</t>
  </si>
  <si>
    <t>5059526546962</t>
  </si>
  <si>
    <t>Clubhouse Sweatshirt</t>
  </si>
  <si>
    <t>AM1</t>
  </si>
  <si>
    <t>CHJ02XXAM1MED</t>
  </si>
  <si>
    <t>5059526546955</t>
  </si>
  <si>
    <t>CHJ02XXAM1SML</t>
  </si>
  <si>
    <t>5059526546948</t>
  </si>
  <si>
    <t>CHJ02XXAM1XLG</t>
  </si>
  <si>
    <t>5059526546979</t>
  </si>
  <si>
    <t>CHJ02XXAM1XSM</t>
  </si>
  <si>
    <t>5059526546931</t>
  </si>
  <si>
    <t>CHJ02XXAM1XXL</t>
  </si>
  <si>
    <t>5059526546986</t>
  </si>
  <si>
    <t>CHJ02XXBD1LRG</t>
  </si>
  <si>
    <t>5059526547020</t>
  </si>
  <si>
    <t>BD1</t>
  </si>
  <si>
    <t>CHJ02XXBD1MED</t>
  </si>
  <si>
    <t>5059526547013</t>
  </si>
  <si>
    <t>CHJ02XXBD1SML</t>
  </si>
  <si>
    <t>5059526547006</t>
  </si>
  <si>
    <t>CHJ02XXBD1XLG</t>
  </si>
  <si>
    <t>5059526547037</t>
  </si>
  <si>
    <t>CHJ02XXBD1XSM</t>
  </si>
  <si>
    <t>5059526546993</t>
  </si>
  <si>
    <t>CHJ02XXBD1XXL</t>
  </si>
  <si>
    <t>5059526547044</t>
  </si>
  <si>
    <t>CHJ02XXBE1LRG</t>
  </si>
  <si>
    <t>5059526547143</t>
  </si>
  <si>
    <t>BE1</t>
  </si>
  <si>
    <t>CHJ02XXBE1MED</t>
  </si>
  <si>
    <t>5059526547136</t>
  </si>
  <si>
    <t>CHJ02XXBE1SML</t>
  </si>
  <si>
    <t>5059526547129</t>
  </si>
  <si>
    <t>CHJ02XXBE1XLG</t>
  </si>
  <si>
    <t>5059526547150</t>
  </si>
  <si>
    <t>CHJ02XXBE1XSM</t>
  </si>
  <si>
    <t>5059526547112</t>
  </si>
  <si>
    <t>CHJ02XXBE1XXL</t>
  </si>
  <si>
    <t>5059526547167</t>
  </si>
  <si>
    <t>CHJ02XXBV1LRG</t>
  </si>
  <si>
    <t>5059526547082</t>
  </si>
  <si>
    <t>BV1</t>
  </si>
  <si>
    <t>CHJ02XXBV1MED</t>
  </si>
  <si>
    <t>5059526547075</t>
  </si>
  <si>
    <t>CHJ02XXBV1SML</t>
  </si>
  <si>
    <t>5059526547068</t>
  </si>
  <si>
    <t>CHJ02XXBV1XLG</t>
  </si>
  <si>
    <t>5059526547099</t>
  </si>
  <si>
    <t>CHJ02XXBV1XSM</t>
  </si>
  <si>
    <t>5059526547051</t>
  </si>
  <si>
    <t>CHJ02XXBV1XXL</t>
  </si>
  <si>
    <t>5059526547105</t>
  </si>
  <si>
    <t>CHJ02XXCC1LRG</t>
  </si>
  <si>
    <t>5059526547204</t>
  </si>
  <si>
    <t>CC1</t>
  </si>
  <si>
    <t>CHJ02XXCC1MED</t>
  </si>
  <si>
    <t>5059526547198</t>
  </si>
  <si>
    <t>CHJ02XXCC1SML</t>
  </si>
  <si>
    <t>5059526547181</t>
  </si>
  <si>
    <t>CHJ02XXCC1XLG</t>
  </si>
  <si>
    <t>5059526547211</t>
  </si>
  <si>
    <t>CHJ02XXCC1XSM</t>
  </si>
  <si>
    <t>5059526547174</t>
  </si>
  <si>
    <t>CHJ02XXCC1XXL</t>
  </si>
  <si>
    <t>5059526547228</t>
  </si>
  <si>
    <t>CHJ02XXCH1LRG</t>
  </si>
  <si>
    <t>5059526547266</t>
  </si>
  <si>
    <t>CH1</t>
  </si>
  <si>
    <t>CHJ02XXCH1MED</t>
  </si>
  <si>
    <t>5059526547259</t>
  </si>
  <si>
    <t>CHJ02XXCH1SML</t>
  </si>
  <si>
    <t>5059526547242</t>
  </si>
  <si>
    <t>CHJ02XXCH1XLG</t>
  </si>
  <si>
    <t>5059526547273</t>
  </si>
  <si>
    <t>CHJ02XXCH1XSM</t>
  </si>
  <si>
    <t>5059526547235</t>
  </si>
  <si>
    <t>CHJ02XXCH1XXL</t>
  </si>
  <si>
    <t>5059526547280</t>
  </si>
  <si>
    <t>CHJ02XXHK1LRG</t>
  </si>
  <si>
    <t>5059526547327</t>
  </si>
  <si>
    <t>HK1</t>
  </si>
  <si>
    <t>CHJ02XXHK1MED</t>
  </si>
  <si>
    <t>5059526547310</t>
  </si>
  <si>
    <t>CHJ02XXHK1SML</t>
  </si>
  <si>
    <t>5059526547303</t>
  </si>
  <si>
    <t>CHJ02XXHK1XLG</t>
  </si>
  <si>
    <t>5059526547334</t>
  </si>
  <si>
    <t>CHJ02XXHK1XSM</t>
  </si>
  <si>
    <t>5059526547297</t>
  </si>
  <si>
    <t>CHJ02XXHK1XXL</t>
  </si>
  <si>
    <t>5059526547341</t>
  </si>
  <si>
    <t>CHJ02XXLA1LRG</t>
  </si>
  <si>
    <t>5059526547389</t>
  </si>
  <si>
    <t>LA1</t>
  </si>
  <si>
    <t>CHJ02XXLA1MED</t>
  </si>
  <si>
    <t>5059526547372</t>
  </si>
  <si>
    <t>CHJ02XXLA1SML</t>
  </si>
  <si>
    <t>5059526547365</t>
  </si>
  <si>
    <t>CHJ02XXLA1XLG</t>
  </si>
  <si>
    <t>5059526547396</t>
  </si>
  <si>
    <t>CHJ02XXLA1XSM</t>
  </si>
  <si>
    <t>5059526547358</t>
  </si>
  <si>
    <t>CHJ02XXLA1XXL</t>
  </si>
  <si>
    <t>5059526547402</t>
  </si>
  <si>
    <t>CHJ02XXLD1LRG</t>
  </si>
  <si>
    <t>5059526547440</t>
  </si>
  <si>
    <t>LD1</t>
  </si>
  <si>
    <t>CHJ02XXLD1MED</t>
  </si>
  <si>
    <t>5059526547433</t>
  </si>
  <si>
    <t>CHJ02XXLD1SML</t>
  </si>
  <si>
    <t>5059526547426</t>
  </si>
  <si>
    <t>CHJ02XXLD1XLG</t>
  </si>
  <si>
    <t>5059526547457</t>
  </si>
  <si>
    <t>CHJ02XXLD1XSM</t>
  </si>
  <si>
    <t>5059526547419</t>
  </si>
  <si>
    <t>CHJ02XXLD1XXL</t>
  </si>
  <si>
    <t>5059526547464</t>
  </si>
  <si>
    <t>CHJ02XXMC1LRG</t>
  </si>
  <si>
    <t>5059526547563</t>
  </si>
  <si>
    <t>MC1</t>
  </si>
  <si>
    <t>CHJ02XXMC1MED</t>
  </si>
  <si>
    <t>5059526547556</t>
  </si>
  <si>
    <t>CHJ02XXMC1SML</t>
  </si>
  <si>
    <t>5059526547549</t>
  </si>
  <si>
    <t>CHJ02XXMC1XLG</t>
  </si>
  <si>
    <t>5059526547570</t>
  </si>
  <si>
    <t>CHJ02XXMC1XSM</t>
  </si>
  <si>
    <t>5059526547532</t>
  </si>
  <si>
    <t>CHJ02XXMC1XXL</t>
  </si>
  <si>
    <t>5059526547587</t>
  </si>
  <si>
    <t>CHJ02XXME1LRG</t>
  </si>
  <si>
    <t>5059526547624</t>
  </si>
  <si>
    <t>ME1</t>
  </si>
  <si>
    <t>CHJ02XXME1MED</t>
  </si>
  <si>
    <t>5059526547617</t>
  </si>
  <si>
    <t>CHJ02XXME1SML</t>
  </si>
  <si>
    <t>5059526547600</t>
  </si>
  <si>
    <t>CHJ02XXME1XLG</t>
  </si>
  <si>
    <t>5059526547631</t>
  </si>
  <si>
    <t>CHJ02XXME1XSM</t>
  </si>
  <si>
    <t>5059526547594</t>
  </si>
  <si>
    <t>CHJ02XXME1XXL</t>
  </si>
  <si>
    <t>5059526547648</t>
  </si>
  <si>
    <t>CHJ02XXMI1LRG</t>
  </si>
  <si>
    <t>5059526547686</t>
  </si>
  <si>
    <t>MI1</t>
  </si>
  <si>
    <t>CHJ02XXMI1MED</t>
  </si>
  <si>
    <t>5059526547679</t>
  </si>
  <si>
    <t>CHJ02XXMI1SML</t>
  </si>
  <si>
    <t>5059526547662</t>
  </si>
  <si>
    <t>CHJ02XXMI1XLG</t>
  </si>
  <si>
    <t>5059526547693</t>
  </si>
  <si>
    <t>CHJ02XXMI1XSM</t>
  </si>
  <si>
    <t>5059526547655</t>
  </si>
  <si>
    <t>CHJ02XXMI1XXL</t>
  </si>
  <si>
    <t>5059526547709</t>
  </si>
  <si>
    <t>CHJ02XXML1LRG</t>
  </si>
  <si>
    <t>5059526547501</t>
  </si>
  <si>
    <t>ML1</t>
  </si>
  <si>
    <t>CHJ02XXML1MED</t>
  </si>
  <si>
    <t>5059526547495</t>
  </si>
  <si>
    <t>CHJ02XXML1SML</t>
  </si>
  <si>
    <t>5059526547488</t>
  </si>
  <si>
    <t>CHJ02XXML1XLG</t>
  </si>
  <si>
    <t>5059526547518</t>
  </si>
  <si>
    <t>CHJ02XXML1XSM</t>
  </si>
  <si>
    <t>5059526547471</t>
  </si>
  <si>
    <t>CHJ02XXML1XXL</t>
  </si>
  <si>
    <t>5059526547525</t>
  </si>
  <si>
    <t>CHJ02XXMU1LRG</t>
  </si>
  <si>
    <t>5059526547747</t>
  </si>
  <si>
    <t>MU1</t>
  </si>
  <si>
    <t>CHJ02XXMU1MED</t>
  </si>
  <si>
    <t>5059526547730</t>
  </si>
  <si>
    <t>CHJ02XXMU1SML</t>
  </si>
  <si>
    <t>5059526547723</t>
  </si>
  <si>
    <t>CHJ02XXMU1XLG</t>
  </si>
  <si>
    <t>5059526547754</t>
  </si>
  <si>
    <t>CHJ02XXMU1XSM</t>
  </si>
  <si>
    <t>5059526547716</t>
  </si>
  <si>
    <t>CHJ02XXMU1XXL</t>
  </si>
  <si>
    <t>5059526547761</t>
  </si>
  <si>
    <t>CHJ02XXNY1LRG</t>
  </si>
  <si>
    <t>5059526547808</t>
  </si>
  <si>
    <t>NY1</t>
  </si>
  <si>
    <t>CHJ02XXNY1MED</t>
  </si>
  <si>
    <t>5059526547792</t>
  </si>
  <si>
    <t>CHJ02XXNY1SML</t>
  </si>
  <si>
    <t>5059526547785</t>
  </si>
  <si>
    <t>CHJ02XXNY1XLG</t>
  </si>
  <si>
    <t>5059526547815</t>
  </si>
  <si>
    <t>CHJ02XXNY1XSM</t>
  </si>
  <si>
    <t>5059526547778</t>
  </si>
  <si>
    <t>CHJ02XXNY1XXL</t>
  </si>
  <si>
    <t>5059526547822</t>
  </si>
  <si>
    <t>CHJ02XXSE1LRG</t>
  </si>
  <si>
    <t>5059526548225</t>
  </si>
  <si>
    <t>SE1</t>
  </si>
  <si>
    <t>CHJ02XXSE1MED</t>
  </si>
  <si>
    <t>5059526548218</t>
  </si>
  <si>
    <t>CHJ02XXSE1SML</t>
  </si>
  <si>
    <t>5059526548201</t>
  </si>
  <si>
    <t>CHJ02XXSE1XLG</t>
  </si>
  <si>
    <t>5059526548232</t>
  </si>
  <si>
    <t>CHJ02XXSE1XSM</t>
  </si>
  <si>
    <t>5059526548195</t>
  </si>
  <si>
    <t>CHJ02XXSE1XXL</t>
  </si>
  <si>
    <t>5059526548249</t>
  </si>
  <si>
    <t>CHJ02XXSF1LRG</t>
  </si>
  <si>
    <t>5059526547921</t>
  </si>
  <si>
    <t>SF1</t>
  </si>
  <si>
    <t>CHJ02XXSF1MED</t>
  </si>
  <si>
    <t>5059526547914</t>
  </si>
  <si>
    <t>CHJ02XXSF1SML</t>
  </si>
  <si>
    <t>5059526547907</t>
  </si>
  <si>
    <t>CHJ02XXSF1XLG</t>
  </si>
  <si>
    <t>5059526547938</t>
  </si>
  <si>
    <t>CHJ02XXSF1XSM</t>
  </si>
  <si>
    <t>5059526547891</t>
  </si>
  <si>
    <t>CHJ02XXSF1XXL</t>
  </si>
  <si>
    <t>5059526547945</t>
  </si>
  <si>
    <t>CHJ02XXSH1LRG</t>
  </si>
  <si>
    <t>5059526548287</t>
  </si>
  <si>
    <t>SH1</t>
  </si>
  <si>
    <t>CHJ02XXSH1MED</t>
  </si>
  <si>
    <t>5059526548270</t>
  </si>
  <si>
    <t>CHJ02XXSH1SML</t>
  </si>
  <si>
    <t>5059526548263</t>
  </si>
  <si>
    <t>CHJ02XXSH1XLG</t>
  </si>
  <si>
    <t>5059526548294</t>
  </si>
  <si>
    <t>CHJ02XXSH1XSM</t>
  </si>
  <si>
    <t>5059526548256</t>
  </si>
  <si>
    <t>CHJ02XXSH1XXL</t>
  </si>
  <si>
    <t>5059526548300</t>
  </si>
  <si>
    <t>CHJ02XXSL1LRG</t>
  </si>
  <si>
    <t>5059526547860</t>
  </si>
  <si>
    <t>SL1</t>
  </si>
  <si>
    <t>CHJ02XXSL1MED</t>
  </si>
  <si>
    <t>5059526547853</t>
  </si>
  <si>
    <t>CHJ02XXSL1SML</t>
  </si>
  <si>
    <t>5059526547846</t>
  </si>
  <si>
    <t>CHJ02XXSL1XLG</t>
  </si>
  <si>
    <t>5059526547877</t>
  </si>
  <si>
    <t>CHJ02XXSL1XSM</t>
  </si>
  <si>
    <t>5059526547839</t>
  </si>
  <si>
    <t>CHJ02XXSL1XXL</t>
  </si>
  <si>
    <t>5059526547884</t>
  </si>
  <si>
    <t>CHJ02XXSP1LRG</t>
  </si>
  <si>
    <t>5059526547983</t>
  </si>
  <si>
    <t>SP1</t>
  </si>
  <si>
    <t>CHJ02XXSP1MED</t>
  </si>
  <si>
    <t>5059526547976</t>
  </si>
  <si>
    <t>CHJ02XXSP1SML</t>
  </si>
  <si>
    <t>5059526547969</t>
  </si>
  <si>
    <t>CHJ02XXSP1XLG</t>
  </si>
  <si>
    <t>5059526547990</t>
  </si>
  <si>
    <t>CHJ02XXSP1XSM</t>
  </si>
  <si>
    <t>5059526547952</t>
  </si>
  <si>
    <t>CHJ02XXSP1XXL</t>
  </si>
  <si>
    <t>5059526548003</t>
  </si>
  <si>
    <t>CHJ02XXSY1LRG</t>
  </si>
  <si>
    <t>5059526548041</t>
  </si>
  <si>
    <t>SY1</t>
  </si>
  <si>
    <t>CHJ02XXSY1MED</t>
  </si>
  <si>
    <t>5059526548034</t>
  </si>
  <si>
    <t>CHJ02XXSY1SML</t>
  </si>
  <si>
    <t>5059526548027</t>
  </si>
  <si>
    <t>CHJ02XXSY1XLG</t>
  </si>
  <si>
    <t>5059526548058</t>
  </si>
  <si>
    <t>CHJ02XXSY1XSM</t>
  </si>
  <si>
    <t>5059526548010</t>
  </si>
  <si>
    <t>CHJ02XXSY1XXL</t>
  </si>
  <si>
    <t>5059526548065</t>
  </si>
  <si>
    <t>CHJ02XXTK1LRG</t>
  </si>
  <si>
    <t>5059526548164</t>
  </si>
  <si>
    <t>TK1</t>
  </si>
  <si>
    <t>CHJ02XXTK1MED</t>
  </si>
  <si>
    <t>5059526548157</t>
  </si>
  <si>
    <t>CHJ02XXTK1SML</t>
  </si>
  <si>
    <t>5059526548140</t>
  </si>
  <si>
    <t>CHJ02XXTK1XLG</t>
  </si>
  <si>
    <t>5059526548171</t>
  </si>
  <si>
    <t>CHJ02XXTK1XSM</t>
  </si>
  <si>
    <t>5059526548133</t>
  </si>
  <si>
    <t>CHJ02XXTK1XXL</t>
  </si>
  <si>
    <t>5059526548188</t>
  </si>
  <si>
    <t>CHJ02XXTP1LRG</t>
  </si>
  <si>
    <t>5059526548102</t>
  </si>
  <si>
    <t>TP1</t>
  </si>
  <si>
    <t>CHJ02XXTP1MED</t>
  </si>
  <si>
    <t>5059526548096</t>
  </si>
  <si>
    <t>CHJ02XXTP1SML</t>
  </si>
  <si>
    <t>5059526548089</t>
  </si>
  <si>
    <t>CHJ02XXTP1XLG</t>
  </si>
  <si>
    <t>5059526548119</t>
  </si>
  <si>
    <t>CHJ02XXTP1XSM</t>
  </si>
  <si>
    <t>5059526548072</t>
  </si>
  <si>
    <t>CHJ02XXTP1XXL</t>
  </si>
  <si>
    <t>5059526548126</t>
  </si>
  <si>
    <t>CHT03XXAM1LRG</t>
  </si>
  <si>
    <t>5059526542391</t>
  </si>
  <si>
    <t>CHT03XXAM1MED</t>
  </si>
  <si>
    <t>5059526542384</t>
  </si>
  <si>
    <t>CHT03XXAM1SML</t>
  </si>
  <si>
    <t>5059526542377</t>
  </si>
  <si>
    <t>CHT03XXAM1XLG</t>
  </si>
  <si>
    <t>5059526542407</t>
  </si>
  <si>
    <t>CHT03XXAM1XSM</t>
  </si>
  <si>
    <t>5059526542360</t>
  </si>
  <si>
    <t>CHT03XXAM1XXL</t>
  </si>
  <si>
    <t>5059526542414</t>
  </si>
  <si>
    <t>CHT03XXBD1LRG</t>
  </si>
  <si>
    <t>5059526542452</t>
  </si>
  <si>
    <t>CHT03XXBD1MED</t>
  </si>
  <si>
    <t>5059526542445</t>
  </si>
  <si>
    <t>CHT03XXBD1SML</t>
  </si>
  <si>
    <t>5059526542438</t>
  </si>
  <si>
    <t>CHT03XXBD1XLG</t>
  </si>
  <si>
    <t>5059526542469</t>
  </si>
  <si>
    <t>CHT03XXBD1XSM</t>
  </si>
  <si>
    <t>5059526542421</t>
  </si>
  <si>
    <t>CHT03XXBD1XXL</t>
  </si>
  <si>
    <t>5059526542476</t>
  </si>
  <si>
    <t>CHT03XXBE1LRG</t>
  </si>
  <si>
    <t>5059526542575</t>
  </si>
  <si>
    <t>CHT03XXBE1MED</t>
  </si>
  <si>
    <t>5059526542568</t>
  </si>
  <si>
    <t>CHT03XXBE1SML</t>
  </si>
  <si>
    <t>5059526542551</t>
  </si>
  <si>
    <t>CHT03XXBE1XLG</t>
  </si>
  <si>
    <t>5059526542582</t>
  </si>
  <si>
    <t>CHT03XXBE1XSM</t>
  </si>
  <si>
    <t>5059526542544</t>
  </si>
  <si>
    <t>CHT03XXBE1XXL</t>
  </si>
  <si>
    <t>5059526542599</t>
  </si>
  <si>
    <t>CHT03XXBV1LRG</t>
  </si>
  <si>
    <t>5059526542513</t>
  </si>
  <si>
    <t>CHT03XXBV1MED</t>
  </si>
  <si>
    <t>5059526542506</t>
  </si>
  <si>
    <t>CHT03XXBV1SML</t>
  </si>
  <si>
    <t>5059526542490</t>
  </si>
  <si>
    <t>CHT03XXBV1XLG</t>
  </si>
  <si>
    <t>5059526542520</t>
  </si>
  <si>
    <t>CHT03XXBV1XSM</t>
  </si>
  <si>
    <t>5059526542483</t>
  </si>
  <si>
    <t>CHT03XXBV1XXL</t>
  </si>
  <si>
    <t>5059526542537</t>
  </si>
  <si>
    <t>CHT03XXCC1LRG</t>
  </si>
  <si>
    <t>5059526542636</t>
  </si>
  <si>
    <t>CHT03XXCC1MED</t>
  </si>
  <si>
    <t>5059526542629</t>
  </si>
  <si>
    <t>CHT03XXCC1SML</t>
  </si>
  <si>
    <t>5059526542612</t>
  </si>
  <si>
    <t>CHT03XXCC1XLG</t>
  </si>
  <si>
    <t>5059526542643</t>
  </si>
  <si>
    <t>CHT03XXCC1XSM</t>
  </si>
  <si>
    <t>5059526542605</t>
  </si>
  <si>
    <t>CHT03XXCC1XXL</t>
  </si>
  <si>
    <t>5059526542650</t>
  </si>
  <si>
    <t>CHT03XXCH1LRG</t>
  </si>
  <si>
    <t>5059526542698</t>
  </si>
  <si>
    <t>CHT03XXCH1MED</t>
  </si>
  <si>
    <t>5059526542681</t>
  </si>
  <si>
    <t>CHT03XXCH1SML</t>
  </si>
  <si>
    <t>5059526542674</t>
  </si>
  <si>
    <t>CHT03XXCH1XLG</t>
  </si>
  <si>
    <t>5059526542704</t>
  </si>
  <si>
    <t>CHT03XXCH1XSM</t>
  </si>
  <si>
    <t>5059526542667</t>
  </si>
  <si>
    <t>CHT03XXCH1XXL</t>
  </si>
  <si>
    <t>5059526542711</t>
  </si>
  <si>
    <t>CHT03XXHK1LRG</t>
  </si>
  <si>
    <t>5059526542759</t>
  </si>
  <si>
    <t>CHT03XXHK1MED</t>
  </si>
  <si>
    <t>5059526542742</t>
  </si>
  <si>
    <t>CHT03XXHK1SML</t>
  </si>
  <si>
    <t>5059526542735</t>
  </si>
  <si>
    <t>CHT03XXHK1XLG</t>
  </si>
  <si>
    <t>5059526542766</t>
  </si>
  <si>
    <t>CHT03XXHK1XSM</t>
  </si>
  <si>
    <t>5059526542728</t>
  </si>
  <si>
    <t>CHT03XXHK1XXL</t>
  </si>
  <si>
    <t>5059526542773</t>
  </si>
  <si>
    <t>CHT03XXLA1LRG</t>
  </si>
  <si>
    <t>5059526542810</t>
  </si>
  <si>
    <t>CHT03XXLA1MED</t>
  </si>
  <si>
    <t>5059526542803</t>
  </si>
  <si>
    <t>CHT03XXLA1SML</t>
  </si>
  <si>
    <t>5059526542797</t>
  </si>
  <si>
    <t>CHT03XXLA1XLG</t>
  </si>
  <si>
    <t>5059526542827</t>
  </si>
  <si>
    <t>CHT03XXLA1XSM</t>
  </si>
  <si>
    <t>5059526542780</t>
  </si>
  <si>
    <t>CHT03XXLA1XXL</t>
  </si>
  <si>
    <t>5059526542834</t>
  </si>
  <si>
    <t>CHT03XXLD1LRG</t>
  </si>
  <si>
    <t>5059526542872</t>
  </si>
  <si>
    <t>CHT03XXLD1MED</t>
  </si>
  <si>
    <t>5059526542865</t>
  </si>
  <si>
    <t>CHT03XXLD1SML</t>
  </si>
  <si>
    <t>5059526542858</t>
  </si>
  <si>
    <t>CHT03XXLD1XLG</t>
  </si>
  <si>
    <t>5059526542889</t>
  </si>
  <si>
    <t>CHT03XXLD1XSM</t>
  </si>
  <si>
    <t>5059526542841</t>
  </si>
  <si>
    <t>CHT03XXLD1XXL</t>
  </si>
  <si>
    <t>5059526542896</t>
  </si>
  <si>
    <t>CHT03XXMC1LRG</t>
  </si>
  <si>
    <t>5059526542995</t>
  </si>
  <si>
    <t>CHT03XXMC1MED</t>
  </si>
  <si>
    <t>5059526542988</t>
  </si>
  <si>
    <t>CHT03XXMC1SML</t>
  </si>
  <si>
    <t>5059526542971</t>
  </si>
  <si>
    <t>CHT03XXMC1XLG</t>
  </si>
  <si>
    <t>5059526543008</t>
  </si>
  <si>
    <t>CHT03XXMC1XSM</t>
  </si>
  <si>
    <t>5059526542964</t>
  </si>
  <si>
    <t>CHT03XXMC1XXL</t>
  </si>
  <si>
    <t>5059526543015</t>
  </si>
  <si>
    <t>CHT03XXME1LRG</t>
  </si>
  <si>
    <t>5059526543053</t>
  </si>
  <si>
    <t>CHT03XXME1MED</t>
  </si>
  <si>
    <t>5059526543046</t>
  </si>
  <si>
    <t>CHT03XXME1SML</t>
  </si>
  <si>
    <t>5059526543039</t>
  </si>
  <si>
    <t>CHT03XXME1XLG</t>
  </si>
  <si>
    <t>5059526543060</t>
  </si>
  <si>
    <t>CHT03XXME1XSM</t>
  </si>
  <si>
    <t>5059526543022</t>
  </si>
  <si>
    <t>CHT03XXME1XXL</t>
  </si>
  <si>
    <t>5059526543077</t>
  </si>
  <si>
    <t>CHT03XXMI1LRG</t>
  </si>
  <si>
    <t>5059526543114</t>
  </si>
  <si>
    <t>CHT03XXMI1MED</t>
  </si>
  <si>
    <t>5059526543107</t>
  </si>
  <si>
    <t>CHT03XXMI1SML</t>
  </si>
  <si>
    <t>5059526543091</t>
  </si>
  <si>
    <t>CHT03XXMI1XLG</t>
  </si>
  <si>
    <t>5059526543121</t>
  </si>
  <si>
    <t>CHT03XXMI1XSM</t>
  </si>
  <si>
    <t>5059526543084</t>
  </si>
  <si>
    <t>CHT03XXMI1XXL</t>
  </si>
  <si>
    <t>5059526543138</t>
  </si>
  <si>
    <t>CHT03XXML1LRG</t>
  </si>
  <si>
    <t>5059526542933</t>
  </si>
  <si>
    <t>CHT03XXML1MED</t>
  </si>
  <si>
    <t>5059526542926</t>
  </si>
  <si>
    <t>CHT03XXML1SML</t>
  </si>
  <si>
    <t>5059526542919</t>
  </si>
  <si>
    <t>CHT03XXML1XLG</t>
  </si>
  <si>
    <t>5059526542940</t>
  </si>
  <si>
    <t>CHT03XXML1XSM</t>
  </si>
  <si>
    <t>5059526542902</t>
  </si>
  <si>
    <t>CHT03XXML1XXL</t>
  </si>
  <si>
    <t>5059526542957</t>
  </si>
  <si>
    <t>CHT03XXMU1LRG</t>
  </si>
  <si>
    <t>5059526543176</t>
  </si>
  <si>
    <t>CHT03XXMU1MED</t>
  </si>
  <si>
    <t>5059526543169</t>
  </si>
  <si>
    <t>CHT03XXMU1SML</t>
  </si>
  <si>
    <t>5059526543152</t>
  </si>
  <si>
    <t>CHT03XXMU1XLG</t>
  </si>
  <si>
    <t>5059526543183</t>
  </si>
  <si>
    <t>CHT03XXMU1XSM</t>
  </si>
  <si>
    <t>5059526543145</t>
  </si>
  <si>
    <t>CHT03XXMU1XXL</t>
  </si>
  <si>
    <t>5059526543190</t>
  </si>
  <si>
    <t>CHT03XXNY1LRG</t>
  </si>
  <si>
    <t>5059526543237</t>
  </si>
  <si>
    <t>CHT03XXNY1MED</t>
  </si>
  <si>
    <t>5059526543220</t>
  </si>
  <si>
    <t>CHT03XXNY1SML</t>
  </si>
  <si>
    <t>5059526543213</t>
  </si>
  <si>
    <t>CHT03XXNY1XLG</t>
  </si>
  <si>
    <t>5059526543244</t>
  </si>
  <si>
    <t>CHT03XXNY1XSM</t>
  </si>
  <si>
    <t>5059526543206</t>
  </si>
  <si>
    <t>CHT03XXNY1XXL</t>
  </si>
  <si>
    <t>5059526543251</t>
  </si>
  <si>
    <t>CHT03XXSE1LRG</t>
  </si>
  <si>
    <t>5059526543718</t>
  </si>
  <si>
    <t>CHT03XXSE1MED</t>
  </si>
  <si>
    <t>5059526543701</t>
  </si>
  <si>
    <t>CHT03XXSE1SML</t>
  </si>
  <si>
    <t>5059526543695</t>
  </si>
  <si>
    <t>CHT03XXSE1XLG</t>
  </si>
  <si>
    <t>5059526543725</t>
  </si>
  <si>
    <t>CHT03XXSE1XSM</t>
  </si>
  <si>
    <t>5059526543688</t>
  </si>
  <si>
    <t>CHT03XXSE1XXL</t>
  </si>
  <si>
    <t>5059526543732</t>
  </si>
  <si>
    <t>CHT03XXSF1LRG</t>
  </si>
  <si>
    <t>5059526543350</t>
  </si>
  <si>
    <t>CHT03XXSF1MED</t>
  </si>
  <si>
    <t>5059526543343</t>
  </si>
  <si>
    <t>CHT03XXSF1SML</t>
  </si>
  <si>
    <t>5059526543336</t>
  </si>
  <si>
    <t>CHT03XXSF1XLG</t>
  </si>
  <si>
    <t>5059526543367</t>
  </si>
  <si>
    <t>CHT03XXSF1XSM</t>
  </si>
  <si>
    <t>5059526543329</t>
  </si>
  <si>
    <t>CHT03XXSF1XXL</t>
  </si>
  <si>
    <t>5059526543374</t>
  </si>
  <si>
    <t>CHT03XXSH1LRG</t>
  </si>
  <si>
    <t>5059526543534</t>
  </si>
  <si>
    <t>CHT03XXSH1MED</t>
  </si>
  <si>
    <t>5059526543527</t>
  </si>
  <si>
    <t>CHT03XXSH1SML</t>
  </si>
  <si>
    <t>5059526543510</t>
  </si>
  <si>
    <t>CHT03XXSH1XLG</t>
  </si>
  <si>
    <t>5059526543541</t>
  </si>
  <si>
    <t>CHT03XXSH1XSM</t>
  </si>
  <si>
    <t>5059526543503</t>
  </si>
  <si>
    <t>CHT03XXSH1XXL</t>
  </si>
  <si>
    <t>5059526543558</t>
  </si>
  <si>
    <t>CHT03XXSL1LRG</t>
  </si>
  <si>
    <t>5059526543299</t>
  </si>
  <si>
    <t>CHT03XXSL1MED</t>
  </si>
  <si>
    <t>5059526543282</t>
  </si>
  <si>
    <t>CHT03XXSL1SML</t>
  </si>
  <si>
    <t>5059526543275</t>
  </si>
  <si>
    <t>CHT03XXSL1XLG</t>
  </si>
  <si>
    <t>5059526543305</t>
  </si>
  <si>
    <t>CHT03XXSL1XSM</t>
  </si>
  <si>
    <t>5059526543268</t>
  </si>
  <si>
    <t>CHT03XXSL1XXL</t>
  </si>
  <si>
    <t>5059526543312</t>
  </si>
  <si>
    <t>CHT03XXSP1LRG</t>
  </si>
  <si>
    <t>5059526543411</t>
  </si>
  <si>
    <t>CHT03XXSP1MED</t>
  </si>
  <si>
    <t>5059526543404</t>
  </si>
  <si>
    <t>CHT03XXSP1SML</t>
  </si>
  <si>
    <t>5059526543398</t>
  </si>
  <si>
    <t>CHT03XXSP1XLG</t>
  </si>
  <si>
    <t>5059526543428</t>
  </si>
  <si>
    <t>CHT03XXSP1XSM</t>
  </si>
  <si>
    <t>5059526543381</t>
  </si>
  <si>
    <t>CHT03XXSP1XXL</t>
  </si>
  <si>
    <t>5059526543435</t>
  </si>
  <si>
    <t>CHT03XXSY1LRG</t>
  </si>
  <si>
    <t>5059526543473</t>
  </si>
  <si>
    <t>CHT03XXSY1MED</t>
  </si>
  <si>
    <t>5059526543466</t>
  </si>
  <si>
    <t>CHT03XXSY1SML</t>
  </si>
  <si>
    <t>5059526543459</t>
  </si>
  <si>
    <t>CHT03XXSY1XLG</t>
  </si>
  <si>
    <t>5059526543480</t>
  </si>
  <si>
    <t>CHT03XXSY1XSM</t>
  </si>
  <si>
    <t>5059526543442</t>
  </si>
  <si>
    <t>CHT03XXSY1XXL</t>
  </si>
  <si>
    <t>5059526543497</t>
  </si>
  <si>
    <t>CHT03XXTK1LRG</t>
  </si>
  <si>
    <t>5059526543657</t>
  </si>
  <si>
    <t>CHT03XXTK1MED</t>
  </si>
  <si>
    <t>5059526543640</t>
  </si>
  <si>
    <t>CHT03XXTK1SML</t>
  </si>
  <si>
    <t>5059526543633</t>
  </si>
  <si>
    <t>CHT03XXTK1XLG</t>
  </si>
  <si>
    <t>5059526543664</t>
  </si>
  <si>
    <t>CHT03XXTK1XSM</t>
  </si>
  <si>
    <t>5059526543626</t>
  </si>
  <si>
    <t>CHT03XXTK1XXL</t>
  </si>
  <si>
    <t>5059526543671</t>
  </si>
  <si>
    <t>CHT03XXTP1LRG</t>
  </si>
  <si>
    <t>5059526543596</t>
  </si>
  <si>
    <t>CHT03XXTP1MED</t>
  </si>
  <si>
    <t>5059526543589</t>
  </si>
  <si>
    <t>CHT03XXTP1SML</t>
  </si>
  <si>
    <t>5059526543572</t>
  </si>
  <si>
    <t>CHT03XXTP1XLG</t>
  </si>
  <si>
    <t>5059526543602</t>
  </si>
  <si>
    <t>CHT03XXTP1XSM</t>
  </si>
  <si>
    <t>5059526543565</t>
  </si>
  <si>
    <t>CHT03XXTP1XXL</t>
  </si>
  <si>
    <t>5059526543619</t>
  </si>
  <si>
    <t>WCX04XXAM1LRG</t>
  </si>
  <si>
    <t>5059526543848</t>
  </si>
  <si>
    <t>Women's Clubhouse T-Shirt</t>
  </si>
  <si>
    <t>WCX04XXAM1MED</t>
  </si>
  <si>
    <t>5059526543831</t>
  </si>
  <si>
    <t>WCX04XXAM1SML</t>
  </si>
  <si>
    <t>5059526543824</t>
  </si>
  <si>
    <t>WCX04XXAM1XLG</t>
  </si>
  <si>
    <t>5059526543855</t>
  </si>
  <si>
    <t>WCX04XXAM1XSM</t>
  </si>
  <si>
    <t>5059526543817</t>
  </si>
  <si>
    <t>WCX04XXAM1XXS</t>
  </si>
  <si>
    <t>5059526543800</t>
  </si>
  <si>
    <t>WCX04XXBD1LRG</t>
  </si>
  <si>
    <t>5059526543909</t>
  </si>
  <si>
    <t>WCX04XXBD1MED</t>
  </si>
  <si>
    <t>5059526543893</t>
  </si>
  <si>
    <t>WCX04XXBD1SML</t>
  </si>
  <si>
    <t>5059526543886</t>
  </si>
  <si>
    <t>WCX04XXBD1XLG</t>
  </si>
  <si>
    <t>5059526543916</t>
  </si>
  <si>
    <t>WCX04XXBD1XSM</t>
  </si>
  <si>
    <t>5059526543879</t>
  </si>
  <si>
    <t>WCX04XXBD1XXS</t>
  </si>
  <si>
    <t>5059526543862</t>
  </si>
  <si>
    <t>WCX04XXBE1LRG</t>
  </si>
  <si>
    <t>5059526544029</t>
  </si>
  <si>
    <t>WCX04XXBE1MED</t>
  </si>
  <si>
    <t>5059526544012</t>
  </si>
  <si>
    <t>WCX04XXBE1SML</t>
  </si>
  <si>
    <t>5059526544005</t>
  </si>
  <si>
    <t>WCX04XXBE1XLG</t>
  </si>
  <si>
    <t>5059526544036</t>
  </si>
  <si>
    <t>WCX04XXBE1XSM</t>
  </si>
  <si>
    <t>5059526543992</t>
  </si>
  <si>
    <t>WCX04XXBE1XXS</t>
  </si>
  <si>
    <t>5059526543985</t>
  </si>
  <si>
    <t>WCX04XXBV1LRG</t>
  </si>
  <si>
    <t>5059526543961</t>
  </si>
  <si>
    <t>WCX04XXBV1MED</t>
  </si>
  <si>
    <t>5059526543954</t>
  </si>
  <si>
    <t>WCX04XXBV1SML</t>
  </si>
  <si>
    <t>5059526543947</t>
  </si>
  <si>
    <t>WCX04XXBV1XLG</t>
  </si>
  <si>
    <t>5059526543978</t>
  </si>
  <si>
    <t>WCX04XXBV1XSM</t>
  </si>
  <si>
    <t>5059526543930</t>
  </si>
  <si>
    <t>WCX04XXBV1XXS</t>
  </si>
  <si>
    <t>5059526543923</t>
  </si>
  <si>
    <t>WCX04XXCC1LRG</t>
  </si>
  <si>
    <t>5059526544081</t>
  </si>
  <si>
    <t>WCX04XXCC1MED</t>
  </si>
  <si>
    <t>5059526544074</t>
  </si>
  <si>
    <t>WCX04XXCC1SML</t>
  </si>
  <si>
    <t>5059526544067</t>
  </si>
  <si>
    <t>WCX04XXCC1XLG</t>
  </si>
  <si>
    <t>5059526544098</t>
  </si>
  <si>
    <t>WCX04XXCC1XSM</t>
  </si>
  <si>
    <t>5059526544050</t>
  </si>
  <si>
    <t>WCX04XXCC1XXS</t>
  </si>
  <si>
    <t>5059526544043</t>
  </si>
  <si>
    <t>WCX04XXCH1LRG</t>
  </si>
  <si>
    <t>5059526544142</t>
  </si>
  <si>
    <t>WCX04XXCH1MED</t>
  </si>
  <si>
    <t>5059526544135</t>
  </si>
  <si>
    <t>WCX04XXCH1SML</t>
  </si>
  <si>
    <t>5059526544128</t>
  </si>
  <si>
    <t>WCX04XXCH1XLG</t>
  </si>
  <si>
    <t>5059526544159</t>
  </si>
  <si>
    <t>WCX04XXCH1XSM</t>
  </si>
  <si>
    <t>5059526544111</t>
  </si>
  <si>
    <t>WCX04XXCH1XXS</t>
  </si>
  <si>
    <t>5059526544104</t>
  </si>
  <si>
    <t>WCX04XXHK1LRG</t>
  </si>
  <si>
    <t>5059526544203</t>
  </si>
  <si>
    <t>WCX04XXHK1MED</t>
  </si>
  <si>
    <t>5059526544197</t>
  </si>
  <si>
    <t>WCX04XXHK1SML</t>
  </si>
  <si>
    <t>5059526544180</t>
  </si>
  <si>
    <t>WCX04XXHK1XLG</t>
  </si>
  <si>
    <t>5059526544210</t>
  </si>
  <si>
    <t>WCX04XXHK1XSM</t>
  </si>
  <si>
    <t>5059526544173</t>
  </si>
  <si>
    <t>WCX04XXHK1XXS</t>
  </si>
  <si>
    <t>5059526544166</t>
  </si>
  <si>
    <t>WCX04XXLA1LRG</t>
  </si>
  <si>
    <t>5059526544265</t>
  </si>
  <si>
    <t>WCX04XXLA1MED</t>
  </si>
  <si>
    <t>5059526544258</t>
  </si>
  <si>
    <t>WCX04XXLA1SML</t>
  </si>
  <si>
    <t>5059526544241</t>
  </si>
  <si>
    <t>WCX04XXLA1XLG</t>
  </si>
  <si>
    <t>5059526544272</t>
  </si>
  <si>
    <t>WCX04XXLA1XSM</t>
  </si>
  <si>
    <t>5059526544234</t>
  </si>
  <si>
    <t>WCX04XXLA1XXS</t>
  </si>
  <si>
    <t>5059526544227</t>
  </si>
  <si>
    <t>WCX04XXLD1LRG</t>
  </si>
  <si>
    <t>5059526544326</t>
  </si>
  <si>
    <t>WCX04XXLD1MED</t>
  </si>
  <si>
    <t>5059526544319</t>
  </si>
  <si>
    <t>WCX04XXLD1SML</t>
  </si>
  <si>
    <t>5059526544302</t>
  </si>
  <si>
    <t>WCX04XXLD1XLG</t>
  </si>
  <si>
    <t>5059526544333</t>
  </si>
  <si>
    <t>WCX04XXLD1XSM</t>
  </si>
  <si>
    <t>5059526544296</t>
  </si>
  <si>
    <t>WCX04XXLD1XXS</t>
  </si>
  <si>
    <t>5059526544289</t>
  </si>
  <si>
    <t>WCX04XXMC1LRG</t>
  </si>
  <si>
    <t>5059526544449</t>
  </si>
  <si>
    <t>WCX04XXMC1MED</t>
  </si>
  <si>
    <t>5059526544432</t>
  </si>
  <si>
    <t>WCX04XXMC1SML</t>
  </si>
  <si>
    <t>5059526544425</t>
  </si>
  <si>
    <t>WCX04XXMC1XLG</t>
  </si>
  <si>
    <t>5059526544456</t>
  </si>
  <si>
    <t>WCX04XXMC1XSM</t>
  </si>
  <si>
    <t>5059526544418</t>
  </si>
  <si>
    <t>WCX04XXMC1XXS</t>
  </si>
  <si>
    <t>5059526544401</t>
  </si>
  <si>
    <t>WCX04XXME1LRG</t>
  </si>
  <si>
    <t>5059526544500</t>
  </si>
  <si>
    <t>WCX04XXME1MED</t>
  </si>
  <si>
    <t>5059526544494</t>
  </si>
  <si>
    <t>WCX04XXME1SML</t>
  </si>
  <si>
    <t>5059526544487</t>
  </si>
  <si>
    <t>WCX04XXME1XLG</t>
  </si>
  <si>
    <t>5059526544517</t>
  </si>
  <si>
    <t>WCX04XXME1XSM</t>
  </si>
  <si>
    <t>5059526544470</t>
  </si>
  <si>
    <t>WCX04XXME1XXS</t>
  </si>
  <si>
    <t>5059526544463</t>
  </si>
  <si>
    <t>WCX04XXMI1LRG</t>
  </si>
  <si>
    <t>5059526544562</t>
  </si>
  <si>
    <t>WCX04XXMI1MED</t>
  </si>
  <si>
    <t>5059526544555</t>
  </si>
  <si>
    <t>WCX04XXMI1SML</t>
  </si>
  <si>
    <t>5059526544548</t>
  </si>
  <si>
    <t>WCX04XXMI1XLG</t>
  </si>
  <si>
    <t>5059526544579</t>
  </si>
  <si>
    <t>WCX04XXMI1XSM</t>
  </si>
  <si>
    <t>5059526544531</t>
  </si>
  <si>
    <t>WCX04XXMI1XXS</t>
  </si>
  <si>
    <t>5059526544524</t>
  </si>
  <si>
    <t>WCX04XXML1LRG</t>
  </si>
  <si>
    <t>5059526544388</t>
  </si>
  <si>
    <t>WCX04XXML1MED</t>
  </si>
  <si>
    <t>5059526544371</t>
  </si>
  <si>
    <t>WCX04XXML1SML</t>
  </si>
  <si>
    <t>5059526544364</t>
  </si>
  <si>
    <t>WCX04XXML1XLG</t>
  </si>
  <si>
    <t>5059526544395</t>
  </si>
  <si>
    <t>WCX04XXML1XSM</t>
  </si>
  <si>
    <t>5059526544357</t>
  </si>
  <si>
    <t>WCX04XXML1XXS</t>
  </si>
  <si>
    <t>5059526544340</t>
  </si>
  <si>
    <t>WCX04XXMU1LRG</t>
  </si>
  <si>
    <t>5059526544623</t>
  </si>
  <si>
    <t>WCX04XXMU1MED</t>
  </si>
  <si>
    <t>5059526544616</t>
  </si>
  <si>
    <t>WCX04XXMU1SML</t>
  </si>
  <si>
    <t>5059526544609</t>
  </si>
  <si>
    <t>WCX04XXMU1XLG</t>
  </si>
  <si>
    <t>5059526544630</t>
  </si>
  <si>
    <t>WCX04XXMU1XSM</t>
  </si>
  <si>
    <t>5059526544593</t>
  </si>
  <si>
    <t>WCX04XXMU1XXS</t>
  </si>
  <si>
    <t>5059526544586</t>
  </si>
  <si>
    <t>WCX04XXNY1LRG</t>
  </si>
  <si>
    <t>5059526544685</t>
  </si>
  <si>
    <t>WCX04XXNY1MED</t>
  </si>
  <si>
    <t>5059526544678</t>
  </si>
  <si>
    <t>WCX04XXNY1SML</t>
  </si>
  <si>
    <t>5059526544661</t>
  </si>
  <si>
    <t>WCX04XXNY1XLG</t>
  </si>
  <si>
    <t>5059526544692</t>
  </si>
  <si>
    <t>WCX04XXNY1XSM</t>
  </si>
  <si>
    <t>5059526544654</t>
  </si>
  <si>
    <t>WCX04XXNY1XXS</t>
  </si>
  <si>
    <t>5059526544647</t>
  </si>
  <si>
    <t>WCX04XXSE1LRG</t>
  </si>
  <si>
    <t>5059526545101</t>
  </si>
  <si>
    <t>WCX04XXSE1MED</t>
  </si>
  <si>
    <t>5059526545095</t>
  </si>
  <si>
    <t>WCX04XXSE1SML</t>
  </si>
  <si>
    <t>5059526545088</t>
  </si>
  <si>
    <t>WCX04XXSE1XLG</t>
  </si>
  <si>
    <t>5059526545118</t>
  </si>
  <si>
    <t>WCX04XXSE1XSM</t>
  </si>
  <si>
    <t>5059526545071</t>
  </si>
  <si>
    <t>WCX04XXSE1XXS</t>
  </si>
  <si>
    <t>5059526545064</t>
  </si>
  <si>
    <t>WCX04XXSF1LRG</t>
  </si>
  <si>
    <t>5059526544807</t>
  </si>
  <si>
    <t>WCX04XXSF1MED</t>
  </si>
  <si>
    <t>5059526544791</t>
  </si>
  <si>
    <t>WCX04XXSF1SML</t>
  </si>
  <si>
    <t>5059526544784</t>
  </si>
  <si>
    <t>WCX04XXSF1XLG</t>
  </si>
  <si>
    <t>5059526544814</t>
  </si>
  <si>
    <t>WCX04XXSF1XSM</t>
  </si>
  <si>
    <t>5059526544777</t>
  </si>
  <si>
    <t>WCX04XXSF1XXS</t>
  </si>
  <si>
    <t>5059526544760</t>
  </si>
  <si>
    <t>WCX04XXSH1LRG</t>
  </si>
  <si>
    <t>5059526545163</t>
  </si>
  <si>
    <t>WCX04XXSH1MED</t>
  </si>
  <si>
    <t>5059526545156</t>
  </si>
  <si>
    <t>WCX04XXSH1SML</t>
  </si>
  <si>
    <t>5059526545149</t>
  </si>
  <si>
    <t>WCX04XXSH1XLG</t>
  </si>
  <si>
    <t>5059526545170</t>
  </si>
  <si>
    <t>WCX04XXSH1XSM</t>
  </si>
  <si>
    <t>5059526545132</t>
  </si>
  <si>
    <t>WCX04XXSH1XXS</t>
  </si>
  <si>
    <t>5059526545125</t>
  </si>
  <si>
    <t>WCX04XXSL1LRG</t>
  </si>
  <si>
    <t>5059526544746</t>
  </si>
  <si>
    <t>WCX04XXSL1MED</t>
  </si>
  <si>
    <t>5059526544739</t>
  </si>
  <si>
    <t>WCX04XXSL1SML</t>
  </si>
  <si>
    <t>5059526544722</t>
  </si>
  <si>
    <t>WCX04XXSL1XLG</t>
  </si>
  <si>
    <t>5059526544753</t>
  </si>
  <si>
    <t>WCX04XXSL1XSM</t>
  </si>
  <si>
    <t>5059526544715</t>
  </si>
  <si>
    <t>WCX04XXSL1XXS</t>
  </si>
  <si>
    <t>5059526544708</t>
  </si>
  <si>
    <t>WCX04XXSP1LRG</t>
  </si>
  <si>
    <t>5059526544869</t>
  </si>
  <si>
    <t>WCX04XXSP1MED</t>
  </si>
  <si>
    <t>5059526544852</t>
  </si>
  <si>
    <t>WCX04XXSP1SML</t>
  </si>
  <si>
    <t>5059526544845</t>
  </si>
  <si>
    <t>WCX04XXSP1XLG</t>
  </si>
  <si>
    <t>5059526544876</t>
  </si>
  <si>
    <t>WCX04XXSP1XSM</t>
  </si>
  <si>
    <t>5059526544838</t>
  </si>
  <si>
    <t>WCX04XXSP1XXS</t>
  </si>
  <si>
    <t>5059526544821</t>
  </si>
  <si>
    <t>WCX04XXSY1LRG</t>
  </si>
  <si>
    <t>5059526544920</t>
  </si>
  <si>
    <t>WCX04XXSY1MED</t>
  </si>
  <si>
    <t>5059526544913</t>
  </si>
  <si>
    <t>WCX04XXSY1SML</t>
  </si>
  <si>
    <t>5059526544906</t>
  </si>
  <si>
    <t>WCX04XXSY1XLG</t>
  </si>
  <si>
    <t>5059526544937</t>
  </si>
  <si>
    <t>WCX04XXSY1XSM</t>
  </si>
  <si>
    <t>5059526544890</t>
  </si>
  <si>
    <t>WCX04XXSY1XXS</t>
  </si>
  <si>
    <t>5059526544883</t>
  </si>
  <si>
    <t>WCX04XXTK1LRG</t>
  </si>
  <si>
    <t>5059526545040</t>
  </si>
  <si>
    <t>WCX04XXTK1MED</t>
  </si>
  <si>
    <t>5059526545033</t>
  </si>
  <si>
    <t>WCX04XXTK1SML</t>
  </si>
  <si>
    <t>5059526545026</t>
  </si>
  <si>
    <t>WCX04XXTK1XLG</t>
  </si>
  <si>
    <t>5059526545057</t>
  </si>
  <si>
    <t>WCX04XXTK1XSM</t>
  </si>
  <si>
    <t>5059526545019</t>
  </si>
  <si>
    <t>WCX04XXTK1XXS</t>
  </si>
  <si>
    <t>5059526545002</t>
  </si>
  <si>
    <t>WCX04XXTP1LRG</t>
  </si>
  <si>
    <t>5059526544982</t>
  </si>
  <si>
    <t>WCX04XXTP1MED</t>
  </si>
  <si>
    <t>5059526544975</t>
  </si>
  <si>
    <t>WCX04XXTP1SML</t>
  </si>
  <si>
    <t>5059526544968</t>
  </si>
  <si>
    <t>WCX04XXTP1XLG</t>
  </si>
  <si>
    <t>5059526544999</t>
  </si>
  <si>
    <t>WCX04XXTP1XSM</t>
  </si>
  <si>
    <t>5059526544951</t>
  </si>
  <si>
    <t>WCX04XXTP1XXS</t>
  </si>
  <si>
    <t>5059526544944</t>
  </si>
  <si>
    <t>CHT03XX</t>
  </si>
  <si>
    <t>CHJ02XX</t>
  </si>
  <si>
    <t>WCX04XX</t>
  </si>
  <si>
    <t>C0046-SST440</t>
  </si>
  <si>
    <t>C0046-CRW098</t>
  </si>
  <si>
    <t>C0046-CRW109</t>
  </si>
  <si>
    <t>C0046-CRW103</t>
  </si>
  <si>
    <t>C0046-CRW102</t>
  </si>
  <si>
    <t>C0046-CRW108</t>
  </si>
  <si>
    <t>C0046-CRW104</t>
  </si>
  <si>
    <t>C0046-CRW091</t>
  </si>
  <si>
    <t>C0046-CRW107</t>
  </si>
  <si>
    <t>C0046-CRW093</t>
  </si>
  <si>
    <t>C0046-CRW101</t>
  </si>
  <si>
    <t>C0046-CRW095</t>
  </si>
  <si>
    <t>C0046-CRW106</t>
  </si>
  <si>
    <t>C0046-CRW096</t>
  </si>
  <si>
    <t>C0046-CRW099</t>
  </si>
  <si>
    <t>C0046-CRW092</t>
  </si>
  <si>
    <t>C0046-CRW112</t>
  </si>
  <si>
    <t>C0046-CRW105</t>
  </si>
  <si>
    <t>C0046-CRW111</t>
  </si>
  <si>
    <t>C0046-CRW100</t>
  </si>
  <si>
    <t>C0046-CRW094</t>
  </si>
  <si>
    <t>C0046-SST388</t>
  </si>
  <si>
    <t>C0046-CRW090</t>
  </si>
  <si>
    <t>C0046-CRW097</t>
  </si>
  <si>
    <t>C0046-SST360</t>
  </si>
  <si>
    <t>C0046-SST364</t>
  </si>
  <si>
    <t>C0046-SST369</t>
  </si>
  <si>
    <t>C0046-SST375</t>
  </si>
  <si>
    <t>C0046-SST363</t>
  </si>
  <si>
    <t>C0046-SST362</t>
  </si>
  <si>
    <t>C0046-SST371</t>
  </si>
  <si>
    <t>C0046-SST368</t>
  </si>
  <si>
    <t>C0046-SST356</t>
  </si>
  <si>
    <t>C0046-SST359</t>
  </si>
  <si>
    <t>C0046-SST367</t>
  </si>
  <si>
    <t>C0046-SST372</t>
  </si>
  <si>
    <t>C0046-SST366</t>
  </si>
  <si>
    <t>C0046-SST373</t>
  </si>
  <si>
    <t>C0046-SST337</t>
  </si>
  <si>
    <t>C0046-SST365</t>
  </si>
  <si>
    <t>C0046-SST355</t>
  </si>
  <si>
    <t>C0046-SST376</t>
  </si>
  <si>
    <t>C0046-SST361</t>
  </si>
  <si>
    <t>C0046-SST374</t>
  </si>
  <si>
    <t>C0046-SST357</t>
  </si>
  <si>
    <t>C0046-SST358</t>
  </si>
  <si>
    <t>C0046-SST370</t>
  </si>
  <si>
    <t>C0046-SST451</t>
  </si>
  <si>
    <t>C0046-SST454</t>
  </si>
  <si>
    <t>C0046-SST453</t>
  </si>
  <si>
    <t>C0046-SST452</t>
  </si>
  <si>
    <t>C0046-SST455</t>
  </si>
  <si>
    <t>C0046-SST456</t>
  </si>
  <si>
    <t>C0046-SST457</t>
  </si>
  <si>
    <t>C0046-SST459</t>
  </si>
  <si>
    <t>C0046-SST458</t>
  </si>
  <si>
    <t>C0046-SST461</t>
  </si>
  <si>
    <t>C0046-SST462</t>
  </si>
  <si>
    <t>C0046-SST463</t>
  </si>
  <si>
    <t>C0046-SST460</t>
  </si>
  <si>
    <t>C0046-SST465</t>
  </si>
  <si>
    <t>C0046-SST467</t>
  </si>
  <si>
    <t>C0046-SST466</t>
  </si>
  <si>
    <t>C0046-SST469</t>
  </si>
  <si>
    <t>C0046-SST468</t>
  </si>
  <si>
    <t>C0046-SST470</t>
  </si>
  <si>
    <t>C0046-SST471</t>
  </si>
  <si>
    <t>C0046-SST473</t>
  </si>
  <si>
    <t>C0046-SST472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</si>
</sst>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3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0"/>
      <color indexed="8"/>
      <name val="Arial"/>
      <family val="2"/>
    </font>
    <font>
      <sz val="18"/>
      <color indexed="8"/>
      <name val="Muli"/>
    </font>
    <font>
      <b/>
      <sz val="10"/>
      <color rgb="FF000000"/>
      <name val="Adobe Caslon Pro"/>
    </font>
    <font>
      <sz val="12"/>
      <color theme="1"/>
      <name val="Calibri"/>
      <family val="2"/>
      <scheme val="minor"/>
    </font>
    <font>
      <sz val="12"/>
      <color rgb="FF000000"/>
      <name val="Adobe Caslon Pro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9A9A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  <xf numFmtId="0" fontId="18" fillId="0" borderId="0"/>
  </cellStyleXfs>
  <cellXfs count="121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3" fontId="9" fillId="0" borderId="1" xfId="3" applyNumberFormat="1" applyFont="1" applyBorder="1" applyAlignment="1">
      <alignment horizontal="center" vertical="center"/>
    </xf>
    <xf numFmtId="168" fontId="9" fillId="3" borderId="1" xfId="9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9" fillId="0" borderId="1" xfId="2" applyFont="1" applyBorder="1" applyAlignment="1">
      <alignment horizontal="center" vertical="center" wrapText="1"/>
    </xf>
    <xf numFmtId="168" fontId="6" fillId="0" borderId="1" xfId="9" applyNumberFormat="1" applyFont="1" applyFill="1" applyBorder="1" applyAlignment="1">
      <alignment horizontal="center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0" fontId="8" fillId="0" borderId="0" xfId="2" applyFont="1" applyAlignment="1">
      <alignment horizontal="center" vertical="center" wrapText="1"/>
    </xf>
    <xf numFmtId="0" fontId="19" fillId="0" borderId="1" xfId="11" applyFont="1" applyBorder="1" applyAlignment="1">
      <alignment horizontal="center" vertical="center" wrapText="1"/>
    </xf>
    <xf numFmtId="166" fontId="8" fillId="0" borderId="12" xfId="5" applyNumberFormat="1" applyFont="1" applyFill="1" applyBorder="1" applyAlignment="1">
      <alignment horizontal="center" vertical="center" wrapText="1"/>
    </xf>
    <xf numFmtId="49" fontId="20" fillId="9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49" fontId="20" fillId="10" borderId="0" xfId="0" applyNumberFormat="1" applyFont="1" applyFill="1" applyAlignment="1">
      <alignment vertical="center" wrapText="1"/>
    </xf>
    <xf numFmtId="49" fontId="20" fillId="11" borderId="0" xfId="0" applyNumberFormat="1" applyFont="1" applyFill="1" applyAlignment="1">
      <alignment vertical="center" wrapText="1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 wrapText="1"/>
    </xf>
    <xf numFmtId="0" fontId="6" fillId="4" borderId="4" xfId="6" applyFont="1" applyFill="1" applyBorder="1" applyAlignment="1">
      <alignment vertical="center"/>
    </xf>
    <xf numFmtId="0" fontId="6" fillId="4" borderId="5" xfId="6" applyFont="1" applyFill="1" applyBorder="1" applyAlignment="1">
      <alignment vertical="center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</cellXfs>
  <cellStyles count="12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5" xfId="11" xr:uid="{19FA8E7D-54EB-4D65-B6FA-47D1310AFFF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103909</xdr:colOff>
      <xdr:row>10</xdr:row>
      <xdr:rowOff>346363</xdr:rowOff>
    </xdr:from>
    <xdr:ext cx="1920389" cy="2147455"/>
    <xdr:pic>
      <xdr:nvPicPr>
        <xdr:cNvPr id="3" name="Picture 2">
          <a:extLst>
            <a:ext uri="{FF2B5EF4-FFF2-40B4-BE49-F238E27FC236}">
              <a16:creationId xmlns:a16="http://schemas.microsoft.com/office/drawing/2014/main" id="{E51993D8-A846-456C-8459-790C7C0B14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132136" y="4433454"/>
          <a:ext cx="1920389" cy="21474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60"/>
  <sheetViews>
    <sheetView tabSelected="1" view="pageBreakPreview" topLeftCell="A5" zoomScale="55" zoomScaleNormal="55" zoomScaleSheetLayoutView="55" zoomScalePageLayoutView="55" workbookViewId="0">
      <selection activeCell="I11" sqref="I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81640625" style="87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79" customWidth="1"/>
    <col min="13" max="13" width="27.7265625" style="79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21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21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21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21" ht="10.15" customHeight="1">
      <c r="A4" s="90"/>
      <c r="B4" s="1"/>
      <c r="C4" s="10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21" ht="30.75" customHeight="1">
      <c r="A5" s="92" t="s">
        <v>5</v>
      </c>
      <c r="C5" s="97" t="s">
        <v>55</v>
      </c>
      <c r="D5" s="17"/>
      <c r="E5" s="18"/>
      <c r="F5" s="110" t="s">
        <v>6</v>
      </c>
      <c r="G5" s="111"/>
      <c r="H5" s="119" t="s">
        <v>37</v>
      </c>
      <c r="I5" s="120"/>
      <c r="J5" s="19"/>
      <c r="K5" s="19"/>
      <c r="L5" s="20"/>
      <c r="M5" s="21" t="s">
        <v>7</v>
      </c>
      <c r="N5" s="22">
        <v>45876</v>
      </c>
    </row>
    <row r="6" spans="1:21" ht="30.75" customHeight="1">
      <c r="A6" s="93" t="s">
        <v>8</v>
      </c>
      <c r="B6" s="23"/>
      <c r="D6" s="24"/>
      <c r="E6" s="18"/>
      <c r="F6" s="110" t="s">
        <v>9</v>
      </c>
      <c r="G6" s="111"/>
      <c r="H6" s="108" t="s">
        <v>64</v>
      </c>
      <c r="I6" s="109"/>
      <c r="J6" s="19"/>
      <c r="K6" s="19"/>
      <c r="L6" s="20"/>
      <c r="M6" s="21" t="s">
        <v>10</v>
      </c>
      <c r="N6" s="25"/>
    </row>
    <row r="7" spans="1:21" ht="30.75" customHeight="1">
      <c r="A7" s="93" t="s">
        <v>11</v>
      </c>
      <c r="B7" s="118"/>
      <c r="C7" s="118"/>
      <c r="D7" s="26"/>
      <c r="E7" s="18"/>
      <c r="F7" s="110" t="s">
        <v>12</v>
      </c>
      <c r="G7" s="111"/>
      <c r="H7" s="112">
        <f>N5+20</f>
        <v>45896</v>
      </c>
      <c r="I7" s="113"/>
      <c r="J7" s="19"/>
      <c r="K7" s="19"/>
      <c r="L7" s="20"/>
      <c r="M7" s="21" t="s">
        <v>13</v>
      </c>
      <c r="N7" s="27" t="s">
        <v>62</v>
      </c>
    </row>
    <row r="8" spans="1:21" ht="30.75" customHeight="1">
      <c r="A8" s="94" t="s">
        <v>14</v>
      </c>
      <c r="B8" s="117"/>
      <c r="C8" s="117"/>
      <c r="D8" s="28"/>
      <c r="E8" s="18"/>
      <c r="F8" s="110" t="s">
        <v>15</v>
      </c>
      <c r="G8" s="111"/>
      <c r="H8" s="112">
        <f>N5+30</f>
        <v>45906</v>
      </c>
      <c r="I8" s="113"/>
      <c r="J8" s="29"/>
      <c r="K8" s="29"/>
      <c r="L8" s="20"/>
      <c r="M8" s="21" t="s">
        <v>16</v>
      </c>
      <c r="N8" s="30" t="s">
        <v>38</v>
      </c>
      <c r="O8" s="31"/>
      <c r="P8" s="31"/>
    </row>
    <row r="9" spans="1:21" ht="5.65" customHeight="1">
      <c r="A9" s="95"/>
      <c r="B9" s="32"/>
      <c r="C9" s="33"/>
      <c r="D9" s="32"/>
      <c r="E9" s="9"/>
      <c r="F9" s="32"/>
      <c r="G9" s="34"/>
      <c r="H9" s="32"/>
      <c r="I9" s="32"/>
      <c r="J9" s="9"/>
      <c r="K9" s="9"/>
      <c r="L9" s="35"/>
      <c r="M9" s="15"/>
      <c r="N9" s="16"/>
    </row>
    <row r="10" spans="1:21" ht="96">
      <c r="A10" s="36" t="s">
        <v>17</v>
      </c>
      <c r="B10" s="36" t="s">
        <v>18</v>
      </c>
      <c r="C10" s="37" t="s">
        <v>19</v>
      </c>
      <c r="D10" s="36" t="s">
        <v>20</v>
      </c>
      <c r="E10" s="36" t="s">
        <v>21</v>
      </c>
      <c r="F10" s="38" t="s">
        <v>22</v>
      </c>
      <c r="G10" s="36" t="s">
        <v>23</v>
      </c>
      <c r="H10" s="38" t="s">
        <v>24</v>
      </c>
      <c r="I10" s="39" t="s">
        <v>25</v>
      </c>
      <c r="J10" s="39" t="s">
        <v>26</v>
      </c>
      <c r="K10" s="39" t="s">
        <v>27</v>
      </c>
      <c r="L10" s="40" t="s">
        <v>28</v>
      </c>
      <c r="M10" s="40" t="s">
        <v>29</v>
      </c>
      <c r="N10" s="38" t="s">
        <v>3</v>
      </c>
      <c r="R10" s="31"/>
      <c r="S10" s="31"/>
    </row>
    <row r="11" spans="1:21" ht="232.5" customHeight="1">
      <c r="A11" s="88" t="s">
        <v>41</v>
      </c>
      <c r="B11" s="88"/>
      <c r="C11" s="43" t="s">
        <v>42</v>
      </c>
      <c r="D11" s="45" t="s">
        <v>36</v>
      </c>
      <c r="E11" s="45" t="s">
        <v>36</v>
      </c>
      <c r="F11" s="44" t="s">
        <v>39</v>
      </c>
      <c r="G11" s="46" t="s">
        <v>40</v>
      </c>
      <c r="H11" s="47" t="s">
        <v>35</v>
      </c>
      <c r="I11" s="98">
        <v>39998</v>
      </c>
      <c r="J11" s="41">
        <v>0</v>
      </c>
      <c r="K11" s="41">
        <f t="shared" ref="K11" si="0">I11-J11</f>
        <v>39998</v>
      </c>
      <c r="L11" s="89">
        <v>0</v>
      </c>
      <c r="M11" s="42">
        <f t="shared" ref="M11" si="1">K11*L11</f>
        <v>0</v>
      </c>
      <c r="N11" s="99"/>
      <c r="P11" s="7">
        <v>3654</v>
      </c>
      <c r="Q11" s="7">
        <v>10793</v>
      </c>
      <c r="R11" s="7">
        <v>20547</v>
      </c>
      <c r="S11" s="7">
        <v>17187</v>
      </c>
      <c r="T11" s="7">
        <v>8414</v>
      </c>
      <c r="U11" s="7">
        <v>2511</v>
      </c>
    </row>
    <row r="12" spans="1:21" ht="21.75" customHeight="1">
      <c r="A12" s="48"/>
      <c r="B12" s="48"/>
      <c r="C12" s="49"/>
      <c r="D12" s="50"/>
      <c r="E12" s="50"/>
      <c r="F12" s="51"/>
      <c r="G12" s="52"/>
      <c r="H12" s="48"/>
      <c r="I12" s="53"/>
      <c r="J12" s="53"/>
      <c r="K12" s="53"/>
      <c r="L12" s="54"/>
      <c r="M12" s="55"/>
      <c r="N12" s="56"/>
    </row>
    <row r="13" spans="1:21" ht="33.65" customHeight="1">
      <c r="A13" s="57"/>
      <c r="B13" s="57"/>
      <c r="C13" s="58"/>
      <c r="D13" s="57"/>
      <c r="E13" s="57"/>
      <c r="F13" s="57"/>
      <c r="G13" s="59"/>
      <c r="H13" s="71" t="s">
        <v>30</v>
      </c>
      <c r="I13" s="60">
        <f>SUM(I11:I12)</f>
        <v>39998</v>
      </c>
      <c r="J13" s="61"/>
      <c r="K13" s="60">
        <f>SUM(K11:K12)</f>
        <v>39998</v>
      </c>
      <c r="L13" s="62"/>
      <c r="M13" s="63">
        <f>SUM(M11:M12)</f>
        <v>0</v>
      </c>
      <c r="N13" s="64"/>
    </row>
    <row r="14" spans="1:21" ht="21.75" customHeight="1">
      <c r="A14" s="65"/>
      <c r="B14" s="65"/>
      <c r="C14" s="66"/>
      <c r="D14" s="67"/>
      <c r="E14" s="67"/>
      <c r="F14" s="67"/>
      <c r="G14" s="68"/>
      <c r="H14" s="64"/>
      <c r="I14" s="64"/>
      <c r="J14" s="64"/>
      <c r="K14" s="64"/>
      <c r="L14" s="69"/>
      <c r="M14" s="69"/>
      <c r="N14" s="64"/>
    </row>
    <row r="15" spans="1:21" ht="21.75" customHeight="1">
      <c r="A15" s="115" t="s">
        <v>31</v>
      </c>
      <c r="B15" s="115"/>
      <c r="C15" s="70"/>
      <c r="D15" s="71"/>
      <c r="E15" s="116" t="s">
        <v>32</v>
      </c>
      <c r="F15" s="116"/>
      <c r="G15" s="116"/>
      <c r="H15" s="72"/>
      <c r="I15" s="73"/>
      <c r="J15" s="73"/>
      <c r="K15" s="73"/>
      <c r="L15" s="114" t="s">
        <v>33</v>
      </c>
      <c r="M15" s="114"/>
      <c r="N15" s="64"/>
    </row>
    <row r="16" spans="1:21" ht="21.75" customHeight="1">
      <c r="A16" s="80"/>
      <c r="B16" s="75"/>
      <c r="C16" s="76"/>
      <c r="D16" s="74"/>
      <c r="E16" s="74"/>
      <c r="F16" s="74"/>
      <c r="G16" s="77"/>
      <c r="H16" s="78"/>
      <c r="I16" s="78"/>
      <c r="J16" s="78"/>
    </row>
    <row r="17" spans="1:10" ht="21.75" customHeight="1">
      <c r="A17" s="80"/>
      <c r="B17" s="75"/>
      <c r="C17" s="76"/>
      <c r="D17" s="74"/>
      <c r="E17" s="74"/>
      <c r="F17" s="74"/>
      <c r="G17" s="77"/>
      <c r="H17" s="78"/>
      <c r="I17" s="78">
        <f>I11-33</f>
        <v>39965</v>
      </c>
      <c r="J17" s="78"/>
    </row>
    <row r="18" spans="1:10" ht="21.75" customHeight="1">
      <c r="A18" s="80"/>
      <c r="B18" s="76"/>
      <c r="C18" s="76"/>
      <c r="D18" s="74"/>
      <c r="E18" s="74"/>
      <c r="F18" s="74"/>
      <c r="G18" s="81"/>
      <c r="H18" s="82"/>
      <c r="I18" s="74">
        <f>3637+930</f>
        <v>4567</v>
      </c>
      <c r="J18" s="78"/>
    </row>
    <row r="19" spans="1:10" ht="21.75" customHeight="1">
      <c r="A19" s="84"/>
      <c r="B19" s="83"/>
      <c r="C19" s="75"/>
      <c r="D19" s="78"/>
      <c r="E19" s="84"/>
      <c r="F19" s="84"/>
      <c r="G19" s="85"/>
      <c r="H19" s="86"/>
      <c r="I19" s="86"/>
      <c r="J19" s="78"/>
    </row>
    <row r="20" spans="1:10" ht="21.75" customHeight="1">
      <c r="F20" s="7">
        <f>306*0.6</f>
        <v>183.6</v>
      </c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3.25" customHeight="1"/>
    <row r="58" ht="23.25" customHeight="1"/>
    <row r="59" ht="23.25" customHeight="1"/>
    <row r="60" ht="23.25" customHeight="1"/>
  </sheetData>
  <mergeCells count="12">
    <mergeCell ref="B7:C7"/>
    <mergeCell ref="F7:G7"/>
    <mergeCell ref="H7:I7"/>
    <mergeCell ref="F5:G5"/>
    <mergeCell ref="H5:I5"/>
    <mergeCell ref="F6:G6"/>
    <mergeCell ref="F8:G8"/>
    <mergeCell ref="H8:I8"/>
    <mergeCell ref="L15:M15"/>
    <mergeCell ref="A15:B15"/>
    <mergeCell ref="E15:G15"/>
    <mergeCell ref="B8:C8"/>
  </mergeCells>
  <phoneticPr fontId="5" type="noConversion"/>
  <printOptions horizontalCentered="1"/>
  <pageMargins left="0.25" right="0.25" top="1.0416666666666701" bottom="0.75" header="0.3" footer="0.3"/>
  <pageSetup paperSize="9" scale="33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06A2-5B37-4728-9476-8761A9203495}">
  <dimension ref="A1:L422"/>
  <sheetViews>
    <sheetView view="pageBreakPreview" topLeftCell="A15" zoomScale="85" zoomScaleNormal="100" zoomScaleSheetLayoutView="85" workbookViewId="0">
      <selection activeCell="E12" sqref="A12:E12"/>
    </sheetView>
  </sheetViews>
  <sheetFormatPr defaultRowHeight="14.5"/>
  <cols>
    <col min="1" max="1" width="20" customWidth="1"/>
    <col min="2" max="2" width="15" customWidth="1"/>
    <col min="3" max="3" width="21.1796875" customWidth="1"/>
    <col min="4" max="4" width="19.7265625" customWidth="1"/>
    <col min="5" max="5" width="28.453125" style="104" customWidth="1"/>
    <col min="6" max="6" width="15.453125" customWidth="1"/>
    <col min="7" max="7" width="13.81640625" customWidth="1"/>
    <col min="8" max="12" width="10.26953125" customWidth="1"/>
  </cols>
  <sheetData>
    <row r="1" spans="1:12">
      <c r="H1">
        <f>SUBTOTAL(9,H3:H422)</f>
        <v>15646</v>
      </c>
      <c r="L1">
        <f>SUBTOTAL(9,L3:L422)</f>
        <v>39998</v>
      </c>
    </row>
    <row r="2" spans="1:12" s="101" customFormat="1" ht="51.75" customHeight="1">
      <c r="A2" s="103" t="s">
        <v>58</v>
      </c>
      <c r="B2" s="103" t="s">
        <v>57</v>
      </c>
      <c r="C2" s="102" t="s">
        <v>43</v>
      </c>
      <c r="D2" s="102" t="s">
        <v>44</v>
      </c>
      <c r="E2" s="102" t="s">
        <v>45</v>
      </c>
      <c r="F2" s="102" t="s">
        <v>46</v>
      </c>
      <c r="G2" s="102" t="s">
        <v>47</v>
      </c>
      <c r="H2" s="100" t="s">
        <v>54</v>
      </c>
      <c r="I2" s="100" t="s">
        <v>56</v>
      </c>
      <c r="J2" s="100" t="s">
        <v>59</v>
      </c>
      <c r="K2" s="100" t="s">
        <v>60</v>
      </c>
      <c r="L2" s="102" t="s">
        <v>61</v>
      </c>
    </row>
    <row r="3" spans="1:12" s="105" customFormat="1" ht="24.5" customHeight="1">
      <c r="A3" s="105" t="s">
        <v>935</v>
      </c>
      <c r="B3" s="105" t="s">
        <v>932</v>
      </c>
      <c r="C3" s="106" t="s">
        <v>65</v>
      </c>
      <c r="D3" s="106" t="s">
        <v>66</v>
      </c>
      <c r="E3" s="107" t="s">
        <v>67</v>
      </c>
      <c r="F3" s="106" t="s">
        <v>68</v>
      </c>
      <c r="G3" s="106" t="s">
        <v>48</v>
      </c>
      <c r="H3" s="105">
        <v>1288</v>
      </c>
      <c r="I3" s="105">
        <f>ROUNDUP(H3*15%,0)</f>
        <v>194</v>
      </c>
      <c r="J3" s="105">
        <f>SUM(H3:I3)*2</f>
        <v>2964</v>
      </c>
      <c r="K3" s="105">
        <f>ROUNDUP((H3/40)*2,0)</f>
        <v>65</v>
      </c>
      <c r="L3" s="105">
        <f>J3+K3</f>
        <v>3029</v>
      </c>
    </row>
    <row r="4" spans="1:12" s="105" customFormat="1" ht="24.5" customHeight="1">
      <c r="A4" s="105" t="s">
        <v>935</v>
      </c>
      <c r="B4" s="105" t="s">
        <v>932</v>
      </c>
      <c r="C4" s="106" t="s">
        <v>69</v>
      </c>
      <c r="D4" s="106" t="s">
        <v>70</v>
      </c>
      <c r="E4" s="107" t="s">
        <v>67</v>
      </c>
      <c r="F4" s="106" t="s">
        <v>68</v>
      </c>
      <c r="G4" s="106" t="s">
        <v>49</v>
      </c>
      <c r="H4" s="105">
        <v>1486</v>
      </c>
      <c r="I4" s="105">
        <f t="shared" ref="I4:I58" si="0">ROUNDUP(H4*15%,0)</f>
        <v>223</v>
      </c>
      <c r="J4" s="105">
        <f>SUM(H4:I4)*2</f>
        <v>3418</v>
      </c>
      <c r="K4" s="105">
        <f t="shared" ref="K4:K8" si="1">ROUNDUP((H4/40)*2,0)</f>
        <v>75</v>
      </c>
      <c r="L4" s="105">
        <f>J4+K4</f>
        <v>3493</v>
      </c>
    </row>
    <row r="5" spans="1:12" s="105" customFormat="1" ht="24.5" customHeight="1">
      <c r="A5" s="105" t="s">
        <v>935</v>
      </c>
      <c r="B5" s="105" t="s">
        <v>932</v>
      </c>
      <c r="C5" s="106" t="s">
        <v>71</v>
      </c>
      <c r="D5" s="106" t="s">
        <v>72</v>
      </c>
      <c r="E5" s="107" t="s">
        <v>67</v>
      </c>
      <c r="F5" s="106" t="s">
        <v>68</v>
      </c>
      <c r="G5" s="106" t="s">
        <v>50</v>
      </c>
      <c r="H5" s="105">
        <v>667</v>
      </c>
      <c r="I5" s="105">
        <f t="shared" si="0"/>
        <v>101</v>
      </c>
      <c r="J5" s="105">
        <f t="shared" ref="J5:J32" si="2">SUM(H5:I5)*2</f>
        <v>1536</v>
      </c>
      <c r="K5" s="105">
        <f t="shared" si="1"/>
        <v>34</v>
      </c>
      <c r="L5" s="105">
        <f t="shared" ref="L5:L32" si="3">J5+K5</f>
        <v>1570</v>
      </c>
    </row>
    <row r="6" spans="1:12" s="105" customFormat="1" ht="24.5" customHeight="1">
      <c r="A6" s="105" t="s">
        <v>935</v>
      </c>
      <c r="B6" s="105" t="s">
        <v>932</v>
      </c>
      <c r="C6" s="106" t="s">
        <v>73</v>
      </c>
      <c r="D6" s="106" t="s">
        <v>74</v>
      </c>
      <c r="E6" s="107" t="s">
        <v>67</v>
      </c>
      <c r="F6" s="106" t="s">
        <v>68</v>
      </c>
      <c r="G6" s="106" t="s">
        <v>51</v>
      </c>
      <c r="H6" s="105">
        <v>645</v>
      </c>
      <c r="I6" s="105">
        <f t="shared" si="0"/>
        <v>97</v>
      </c>
      <c r="J6" s="105">
        <f t="shared" si="2"/>
        <v>1484</v>
      </c>
      <c r="K6" s="105">
        <f t="shared" si="1"/>
        <v>33</v>
      </c>
      <c r="L6" s="105">
        <f t="shared" si="3"/>
        <v>1517</v>
      </c>
    </row>
    <row r="7" spans="1:12" s="105" customFormat="1" ht="24.5" customHeight="1">
      <c r="A7" s="105" t="s">
        <v>935</v>
      </c>
      <c r="B7" s="105" t="s">
        <v>932</v>
      </c>
      <c r="C7" s="106" t="s">
        <v>75</v>
      </c>
      <c r="D7" s="106" t="s">
        <v>76</v>
      </c>
      <c r="E7" s="107" t="s">
        <v>67</v>
      </c>
      <c r="F7" s="106" t="s">
        <v>68</v>
      </c>
      <c r="G7" s="106" t="s">
        <v>52</v>
      </c>
      <c r="H7" s="105">
        <v>133</v>
      </c>
      <c r="I7" s="105">
        <f>ROUNDUP(H7*20%,0)</f>
        <v>27</v>
      </c>
      <c r="J7" s="105">
        <f t="shared" si="2"/>
        <v>320</v>
      </c>
      <c r="K7" s="105">
        <f t="shared" si="1"/>
        <v>7</v>
      </c>
      <c r="L7" s="105">
        <f t="shared" si="3"/>
        <v>327</v>
      </c>
    </row>
    <row r="8" spans="1:12" s="105" customFormat="1" ht="24.5" customHeight="1">
      <c r="A8" s="105" t="s">
        <v>935</v>
      </c>
      <c r="B8" s="105" t="s">
        <v>932</v>
      </c>
      <c r="C8" s="106" t="s">
        <v>77</v>
      </c>
      <c r="D8" s="106" t="s">
        <v>78</v>
      </c>
      <c r="E8" s="107" t="s">
        <v>67</v>
      </c>
      <c r="F8" s="106" t="s">
        <v>68</v>
      </c>
      <c r="G8" s="106" t="s">
        <v>53</v>
      </c>
      <c r="H8" s="105">
        <v>223</v>
      </c>
      <c r="I8" s="105">
        <f t="shared" si="0"/>
        <v>34</v>
      </c>
      <c r="J8" s="105">
        <f t="shared" si="2"/>
        <v>514</v>
      </c>
      <c r="K8" s="105">
        <f t="shared" si="1"/>
        <v>12</v>
      </c>
      <c r="L8" s="105">
        <f t="shared" si="3"/>
        <v>526</v>
      </c>
    </row>
    <row r="9" spans="1:12" s="105" customFormat="1" ht="24.5" customHeight="1">
      <c r="A9" s="105" t="s">
        <v>936</v>
      </c>
      <c r="B9" s="105" t="s">
        <v>933</v>
      </c>
      <c r="C9" s="106" t="s">
        <v>79</v>
      </c>
      <c r="D9" s="106" t="s">
        <v>80</v>
      </c>
      <c r="E9" s="107" t="s">
        <v>81</v>
      </c>
      <c r="F9" s="106" t="s">
        <v>82</v>
      </c>
      <c r="G9" s="106" t="s">
        <v>48</v>
      </c>
      <c r="H9" s="105">
        <v>72</v>
      </c>
      <c r="I9" s="105">
        <f t="shared" ref="I9:I57" si="4">ROUNDUP(H9*20%,0)</f>
        <v>15</v>
      </c>
      <c r="J9" s="105">
        <f t="shared" si="2"/>
        <v>174</v>
      </c>
      <c r="K9" s="105">
        <f>ROUNDUP((H9/10)*2,0)</f>
        <v>15</v>
      </c>
      <c r="L9" s="105">
        <f t="shared" si="3"/>
        <v>189</v>
      </c>
    </row>
    <row r="10" spans="1:12" s="105" customFormat="1" ht="24.5" customHeight="1">
      <c r="A10" s="105" t="s">
        <v>936</v>
      </c>
      <c r="B10" s="105" t="s">
        <v>933</v>
      </c>
      <c r="C10" s="106" t="s">
        <v>83</v>
      </c>
      <c r="D10" s="106" t="s">
        <v>84</v>
      </c>
      <c r="E10" s="107" t="s">
        <v>81</v>
      </c>
      <c r="F10" s="106" t="s">
        <v>82</v>
      </c>
      <c r="G10" s="106" t="s">
        <v>49</v>
      </c>
      <c r="H10" s="105">
        <v>85</v>
      </c>
      <c r="I10" s="105">
        <f t="shared" si="4"/>
        <v>17</v>
      </c>
      <c r="J10" s="105">
        <f t="shared" si="2"/>
        <v>204</v>
      </c>
      <c r="K10" s="105">
        <f t="shared" ref="K10:K73" si="5">ROUNDUP((H10/10)*2,0)</f>
        <v>17</v>
      </c>
      <c r="L10" s="105">
        <f t="shared" si="3"/>
        <v>221</v>
      </c>
    </row>
    <row r="11" spans="1:12" s="105" customFormat="1" ht="24.5" customHeight="1">
      <c r="A11" s="105" t="s">
        <v>936</v>
      </c>
      <c r="B11" s="105" t="s">
        <v>933</v>
      </c>
      <c r="C11" s="106" t="s">
        <v>85</v>
      </c>
      <c r="D11" s="106" t="s">
        <v>86</v>
      </c>
      <c r="E11" s="107" t="s">
        <v>81</v>
      </c>
      <c r="F11" s="106" t="s">
        <v>82</v>
      </c>
      <c r="G11" s="106" t="s">
        <v>50</v>
      </c>
      <c r="H11" s="105">
        <v>35</v>
      </c>
      <c r="I11" s="105">
        <f t="shared" si="4"/>
        <v>7</v>
      </c>
      <c r="J11" s="105">
        <f t="shared" si="2"/>
        <v>84</v>
      </c>
      <c r="K11" s="105">
        <f t="shared" si="5"/>
        <v>7</v>
      </c>
      <c r="L11" s="105">
        <f t="shared" si="3"/>
        <v>91</v>
      </c>
    </row>
    <row r="12" spans="1:12" s="105" customFormat="1" ht="24.5" customHeight="1">
      <c r="A12" s="105" t="s">
        <v>936</v>
      </c>
      <c r="B12" s="105" t="s">
        <v>933</v>
      </c>
      <c r="C12" s="106" t="s">
        <v>87</v>
      </c>
      <c r="D12" s="106" t="s">
        <v>88</v>
      </c>
      <c r="E12" s="107" t="s">
        <v>81</v>
      </c>
      <c r="F12" s="106" t="s">
        <v>82</v>
      </c>
      <c r="G12" s="106" t="s">
        <v>51</v>
      </c>
      <c r="H12" s="105">
        <v>34</v>
      </c>
      <c r="I12" s="105">
        <f t="shared" si="4"/>
        <v>7</v>
      </c>
      <c r="J12" s="105">
        <f t="shared" si="2"/>
        <v>82</v>
      </c>
      <c r="K12" s="105">
        <f t="shared" si="5"/>
        <v>7</v>
      </c>
      <c r="L12" s="105">
        <f t="shared" si="3"/>
        <v>89</v>
      </c>
    </row>
    <row r="13" spans="1:12" s="105" customFormat="1" ht="24.5" customHeight="1">
      <c r="A13" s="105" t="s">
        <v>936</v>
      </c>
      <c r="B13" s="105" t="s">
        <v>933</v>
      </c>
      <c r="C13" s="106" t="s">
        <v>89</v>
      </c>
      <c r="D13" s="106" t="s">
        <v>90</v>
      </c>
      <c r="E13" s="107" t="s">
        <v>81</v>
      </c>
      <c r="F13" s="106" t="s">
        <v>82</v>
      </c>
      <c r="G13" s="106" t="s">
        <v>52</v>
      </c>
      <c r="H13" s="105">
        <v>9</v>
      </c>
      <c r="I13" s="105">
        <f>ROUNDUP(H13*30%,0)</f>
        <v>3</v>
      </c>
      <c r="J13" s="105">
        <f t="shared" si="2"/>
        <v>24</v>
      </c>
      <c r="K13" s="105">
        <f t="shared" si="5"/>
        <v>2</v>
      </c>
      <c r="L13" s="105">
        <f t="shared" si="3"/>
        <v>26</v>
      </c>
    </row>
    <row r="14" spans="1:12" s="105" customFormat="1" ht="24.5" customHeight="1">
      <c r="A14" s="105" t="s">
        <v>936</v>
      </c>
      <c r="B14" s="105" t="s">
        <v>933</v>
      </c>
      <c r="C14" s="106" t="s">
        <v>91</v>
      </c>
      <c r="D14" s="106" t="s">
        <v>92</v>
      </c>
      <c r="E14" s="107" t="s">
        <v>81</v>
      </c>
      <c r="F14" s="106" t="s">
        <v>82</v>
      </c>
      <c r="G14" s="106" t="s">
        <v>53</v>
      </c>
      <c r="H14" s="105">
        <v>15</v>
      </c>
      <c r="I14" s="105">
        <f>ROUNDUP(H14*30%,0)</f>
        <v>5</v>
      </c>
      <c r="J14" s="105">
        <f t="shared" si="2"/>
        <v>40</v>
      </c>
      <c r="K14" s="105">
        <f t="shared" si="5"/>
        <v>3</v>
      </c>
      <c r="L14" s="105">
        <f t="shared" si="3"/>
        <v>43</v>
      </c>
    </row>
    <row r="15" spans="1:12" s="105" customFormat="1" ht="24.5" customHeight="1">
      <c r="A15" s="105" t="s">
        <v>939</v>
      </c>
      <c r="B15" s="105" t="s">
        <v>933</v>
      </c>
      <c r="C15" s="106" t="s">
        <v>93</v>
      </c>
      <c r="D15" s="106" t="s">
        <v>94</v>
      </c>
      <c r="E15" s="107" t="s">
        <v>81</v>
      </c>
      <c r="F15" s="106" t="s">
        <v>95</v>
      </c>
      <c r="G15" s="106" t="s">
        <v>48</v>
      </c>
      <c r="H15" s="105">
        <v>29</v>
      </c>
      <c r="I15" s="105">
        <f t="shared" si="4"/>
        <v>6</v>
      </c>
      <c r="J15" s="105">
        <f t="shared" si="2"/>
        <v>70</v>
      </c>
      <c r="K15" s="105">
        <f t="shared" si="5"/>
        <v>6</v>
      </c>
      <c r="L15" s="105">
        <f t="shared" si="3"/>
        <v>76</v>
      </c>
    </row>
    <row r="16" spans="1:12" s="105" customFormat="1" ht="24.5" customHeight="1">
      <c r="A16" s="105" t="s">
        <v>939</v>
      </c>
      <c r="B16" s="105" t="s">
        <v>933</v>
      </c>
      <c r="C16" s="106" t="s">
        <v>96</v>
      </c>
      <c r="D16" s="106" t="s">
        <v>97</v>
      </c>
      <c r="E16" s="107" t="s">
        <v>81</v>
      </c>
      <c r="F16" s="106" t="s">
        <v>95</v>
      </c>
      <c r="G16" s="106" t="s">
        <v>49</v>
      </c>
      <c r="H16" s="105">
        <v>34</v>
      </c>
      <c r="I16" s="105">
        <f t="shared" si="4"/>
        <v>7</v>
      </c>
      <c r="J16" s="105">
        <f t="shared" si="2"/>
        <v>82</v>
      </c>
      <c r="K16" s="105">
        <f t="shared" si="5"/>
        <v>7</v>
      </c>
      <c r="L16" s="105">
        <f t="shared" si="3"/>
        <v>89</v>
      </c>
    </row>
    <row r="17" spans="1:12" s="105" customFormat="1" ht="24.5" customHeight="1">
      <c r="A17" s="105" t="s">
        <v>939</v>
      </c>
      <c r="B17" s="105" t="s">
        <v>933</v>
      </c>
      <c r="C17" s="106" t="s">
        <v>98</v>
      </c>
      <c r="D17" s="106" t="s">
        <v>99</v>
      </c>
      <c r="E17" s="107" t="s">
        <v>81</v>
      </c>
      <c r="F17" s="106" t="s">
        <v>95</v>
      </c>
      <c r="G17" s="106" t="s">
        <v>50</v>
      </c>
      <c r="H17" s="105">
        <v>14</v>
      </c>
      <c r="I17" s="105">
        <f t="shared" ref="I17:I20" si="6">ROUNDUP(H17*30%,0)</f>
        <v>5</v>
      </c>
      <c r="J17" s="105">
        <f t="shared" si="2"/>
        <v>38</v>
      </c>
      <c r="K17" s="105">
        <f t="shared" si="5"/>
        <v>3</v>
      </c>
      <c r="L17" s="105">
        <f t="shared" si="3"/>
        <v>41</v>
      </c>
    </row>
    <row r="18" spans="1:12" s="105" customFormat="1" ht="24.5" customHeight="1">
      <c r="A18" s="105" t="s">
        <v>939</v>
      </c>
      <c r="B18" s="105" t="s">
        <v>933</v>
      </c>
      <c r="C18" s="106" t="s">
        <v>100</v>
      </c>
      <c r="D18" s="106" t="s">
        <v>101</v>
      </c>
      <c r="E18" s="107" t="s">
        <v>81</v>
      </c>
      <c r="F18" s="106" t="s">
        <v>95</v>
      </c>
      <c r="G18" s="106" t="s">
        <v>51</v>
      </c>
      <c r="H18" s="105">
        <v>13</v>
      </c>
      <c r="I18" s="105">
        <f t="shared" si="6"/>
        <v>4</v>
      </c>
      <c r="J18" s="105">
        <f t="shared" si="2"/>
        <v>34</v>
      </c>
      <c r="K18" s="105">
        <f t="shared" si="5"/>
        <v>3</v>
      </c>
      <c r="L18" s="105">
        <f t="shared" si="3"/>
        <v>37</v>
      </c>
    </row>
    <row r="19" spans="1:12" s="105" customFormat="1" ht="24.5" customHeight="1">
      <c r="A19" s="105" t="s">
        <v>939</v>
      </c>
      <c r="B19" s="105" t="s">
        <v>933</v>
      </c>
      <c r="C19" s="106" t="s">
        <v>102</v>
      </c>
      <c r="D19" s="106" t="s">
        <v>103</v>
      </c>
      <c r="E19" s="107" t="s">
        <v>81</v>
      </c>
      <c r="F19" s="106" t="s">
        <v>95</v>
      </c>
      <c r="G19" s="106" t="s">
        <v>52</v>
      </c>
      <c r="H19" s="105">
        <v>4</v>
      </c>
      <c r="I19" s="105">
        <f>ROUNDUP(H19*40%,0)</f>
        <v>2</v>
      </c>
      <c r="J19" s="105">
        <f t="shared" si="2"/>
        <v>12</v>
      </c>
      <c r="K19" s="105">
        <f>ROUNDUP((H19/10)*2,0)</f>
        <v>1</v>
      </c>
      <c r="L19" s="105">
        <f>J19+K19</f>
        <v>13</v>
      </c>
    </row>
    <row r="20" spans="1:12" s="105" customFormat="1" ht="24.5" customHeight="1">
      <c r="A20" s="105" t="s">
        <v>939</v>
      </c>
      <c r="B20" s="105" t="s">
        <v>933</v>
      </c>
      <c r="C20" s="106" t="s">
        <v>104</v>
      </c>
      <c r="D20" s="106" t="s">
        <v>105</v>
      </c>
      <c r="E20" s="107" t="s">
        <v>81</v>
      </c>
      <c r="F20" s="106" t="s">
        <v>95</v>
      </c>
      <c r="G20" s="106" t="s">
        <v>53</v>
      </c>
      <c r="H20" s="105">
        <v>6</v>
      </c>
      <c r="I20" s="105">
        <f t="shared" si="6"/>
        <v>2</v>
      </c>
      <c r="J20" s="105">
        <f t="shared" si="2"/>
        <v>16</v>
      </c>
      <c r="K20" s="105">
        <f t="shared" si="5"/>
        <v>2</v>
      </c>
      <c r="L20" s="105">
        <f t="shared" si="3"/>
        <v>18</v>
      </c>
    </row>
    <row r="21" spans="1:12" s="105" customFormat="1" ht="24.5" customHeight="1">
      <c r="A21" s="105" t="s">
        <v>938</v>
      </c>
      <c r="B21" s="105" t="s">
        <v>933</v>
      </c>
      <c r="C21" s="106" t="s">
        <v>106</v>
      </c>
      <c r="D21" s="106" t="s">
        <v>107</v>
      </c>
      <c r="E21" s="107" t="s">
        <v>81</v>
      </c>
      <c r="F21" s="106" t="s">
        <v>108</v>
      </c>
      <c r="G21" s="106" t="s">
        <v>48</v>
      </c>
      <c r="H21" s="105">
        <v>58</v>
      </c>
      <c r="I21" s="105">
        <f t="shared" si="4"/>
        <v>12</v>
      </c>
      <c r="J21" s="105">
        <f t="shared" si="2"/>
        <v>140</v>
      </c>
      <c r="K21" s="105">
        <f t="shared" si="5"/>
        <v>12</v>
      </c>
      <c r="L21" s="105">
        <f t="shared" si="3"/>
        <v>152</v>
      </c>
    </row>
    <row r="22" spans="1:12" s="105" customFormat="1" ht="24.5" customHeight="1">
      <c r="A22" s="105" t="s">
        <v>938</v>
      </c>
      <c r="B22" s="105" t="s">
        <v>933</v>
      </c>
      <c r="C22" s="106" t="s">
        <v>109</v>
      </c>
      <c r="D22" s="106" t="s">
        <v>110</v>
      </c>
      <c r="E22" s="107" t="s">
        <v>81</v>
      </c>
      <c r="F22" s="106" t="s">
        <v>108</v>
      </c>
      <c r="G22" s="106" t="s">
        <v>49</v>
      </c>
      <c r="H22" s="105">
        <v>68</v>
      </c>
      <c r="I22" s="105">
        <f t="shared" si="4"/>
        <v>14</v>
      </c>
      <c r="J22" s="105">
        <f t="shared" si="2"/>
        <v>164</v>
      </c>
      <c r="K22" s="105">
        <f t="shared" si="5"/>
        <v>14</v>
      </c>
      <c r="L22" s="105">
        <f t="shared" si="3"/>
        <v>178</v>
      </c>
    </row>
    <row r="23" spans="1:12" s="105" customFormat="1" ht="24.5" customHeight="1">
      <c r="A23" s="105" t="s">
        <v>938</v>
      </c>
      <c r="B23" s="105" t="s">
        <v>933</v>
      </c>
      <c r="C23" s="106" t="s">
        <v>111</v>
      </c>
      <c r="D23" s="106" t="s">
        <v>112</v>
      </c>
      <c r="E23" s="107" t="s">
        <v>81</v>
      </c>
      <c r="F23" s="106" t="s">
        <v>108</v>
      </c>
      <c r="G23" s="106" t="s">
        <v>50</v>
      </c>
      <c r="H23" s="105">
        <v>28</v>
      </c>
      <c r="I23" s="105">
        <f t="shared" si="4"/>
        <v>6</v>
      </c>
      <c r="J23" s="105">
        <f t="shared" si="2"/>
        <v>68</v>
      </c>
      <c r="K23" s="105">
        <f t="shared" si="5"/>
        <v>6</v>
      </c>
      <c r="L23" s="105">
        <f t="shared" si="3"/>
        <v>74</v>
      </c>
    </row>
    <row r="24" spans="1:12" s="105" customFormat="1" ht="24.5" customHeight="1">
      <c r="A24" s="105" t="s">
        <v>938</v>
      </c>
      <c r="B24" s="105" t="s">
        <v>933</v>
      </c>
      <c r="C24" s="106" t="s">
        <v>113</v>
      </c>
      <c r="D24" s="106" t="s">
        <v>114</v>
      </c>
      <c r="E24" s="107" t="s">
        <v>81</v>
      </c>
      <c r="F24" s="106" t="s">
        <v>108</v>
      </c>
      <c r="G24" s="106" t="s">
        <v>51</v>
      </c>
      <c r="H24" s="105">
        <v>27</v>
      </c>
      <c r="I24" s="105">
        <f t="shared" si="4"/>
        <v>6</v>
      </c>
      <c r="J24" s="105">
        <f t="shared" si="2"/>
        <v>66</v>
      </c>
      <c r="K24" s="105">
        <f t="shared" si="5"/>
        <v>6</v>
      </c>
      <c r="L24" s="105">
        <f t="shared" si="3"/>
        <v>72</v>
      </c>
    </row>
    <row r="25" spans="1:12" s="105" customFormat="1" ht="24.5" customHeight="1">
      <c r="A25" s="105" t="s">
        <v>938</v>
      </c>
      <c r="B25" s="105" t="s">
        <v>933</v>
      </c>
      <c r="C25" s="106" t="s">
        <v>115</v>
      </c>
      <c r="D25" s="106" t="s">
        <v>116</v>
      </c>
      <c r="E25" s="107" t="s">
        <v>81</v>
      </c>
      <c r="F25" s="106" t="s">
        <v>108</v>
      </c>
      <c r="G25" s="106" t="s">
        <v>52</v>
      </c>
      <c r="H25" s="105">
        <v>7</v>
      </c>
      <c r="I25" s="105">
        <f t="shared" ref="I25:I26" si="7">ROUNDUP(H25*30%,0)</f>
        <v>3</v>
      </c>
      <c r="J25" s="105">
        <f t="shared" si="2"/>
        <v>20</v>
      </c>
      <c r="K25" s="105">
        <f t="shared" si="5"/>
        <v>2</v>
      </c>
      <c r="L25" s="105">
        <f t="shared" si="3"/>
        <v>22</v>
      </c>
    </row>
    <row r="26" spans="1:12" s="105" customFormat="1" ht="24.5" customHeight="1">
      <c r="A26" s="105" t="s">
        <v>938</v>
      </c>
      <c r="B26" s="105" t="s">
        <v>933</v>
      </c>
      <c r="C26" s="106" t="s">
        <v>117</v>
      </c>
      <c r="D26" s="106" t="s">
        <v>118</v>
      </c>
      <c r="E26" s="107" t="s">
        <v>81</v>
      </c>
      <c r="F26" s="106" t="s">
        <v>108</v>
      </c>
      <c r="G26" s="106" t="s">
        <v>53</v>
      </c>
      <c r="H26" s="105">
        <v>12</v>
      </c>
      <c r="I26" s="105">
        <f t="shared" si="7"/>
        <v>4</v>
      </c>
      <c r="J26" s="105">
        <f t="shared" si="2"/>
        <v>32</v>
      </c>
      <c r="K26" s="105">
        <f t="shared" si="5"/>
        <v>3</v>
      </c>
      <c r="L26" s="105">
        <f t="shared" si="3"/>
        <v>35</v>
      </c>
    </row>
    <row r="27" spans="1:12" s="105" customFormat="1" ht="24.5" customHeight="1">
      <c r="A27" s="105" t="s">
        <v>937</v>
      </c>
      <c r="B27" s="105" t="s">
        <v>933</v>
      </c>
      <c r="C27" s="106" t="s">
        <v>119</v>
      </c>
      <c r="D27" s="106" t="s">
        <v>120</v>
      </c>
      <c r="E27" s="107" t="s">
        <v>81</v>
      </c>
      <c r="F27" s="106" t="s">
        <v>121</v>
      </c>
      <c r="G27" s="106" t="s">
        <v>48</v>
      </c>
      <c r="H27" s="105">
        <v>29</v>
      </c>
      <c r="I27" s="105">
        <f t="shared" si="4"/>
        <v>6</v>
      </c>
      <c r="J27" s="105">
        <f t="shared" si="2"/>
        <v>70</v>
      </c>
      <c r="K27" s="105">
        <f t="shared" si="5"/>
        <v>6</v>
      </c>
      <c r="L27" s="105">
        <f t="shared" si="3"/>
        <v>76</v>
      </c>
    </row>
    <row r="28" spans="1:12" s="105" customFormat="1" ht="24.5" customHeight="1">
      <c r="A28" s="105" t="s">
        <v>937</v>
      </c>
      <c r="B28" s="105" t="s">
        <v>933</v>
      </c>
      <c r="C28" s="106" t="s">
        <v>122</v>
      </c>
      <c r="D28" s="106" t="s">
        <v>123</v>
      </c>
      <c r="E28" s="107" t="s">
        <v>81</v>
      </c>
      <c r="F28" s="106" t="s">
        <v>121</v>
      </c>
      <c r="G28" s="106" t="s">
        <v>49</v>
      </c>
      <c r="H28" s="105">
        <v>34</v>
      </c>
      <c r="I28" s="105">
        <f t="shared" si="4"/>
        <v>7</v>
      </c>
      <c r="J28" s="105">
        <f t="shared" si="2"/>
        <v>82</v>
      </c>
      <c r="K28" s="105">
        <f t="shared" si="5"/>
        <v>7</v>
      </c>
      <c r="L28" s="105">
        <f t="shared" si="3"/>
        <v>89</v>
      </c>
    </row>
    <row r="29" spans="1:12" s="105" customFormat="1" ht="24.5" customHeight="1">
      <c r="A29" s="105" t="s">
        <v>937</v>
      </c>
      <c r="B29" s="105" t="s">
        <v>933</v>
      </c>
      <c r="C29" s="106" t="s">
        <v>124</v>
      </c>
      <c r="D29" s="106" t="s">
        <v>125</v>
      </c>
      <c r="E29" s="107" t="s">
        <v>81</v>
      </c>
      <c r="F29" s="106" t="s">
        <v>121</v>
      </c>
      <c r="G29" s="106" t="s">
        <v>50</v>
      </c>
      <c r="H29" s="105">
        <v>14</v>
      </c>
      <c r="I29" s="105">
        <f t="shared" ref="I29:I32" si="8">ROUNDUP(H29*30%,0)</f>
        <v>5</v>
      </c>
      <c r="J29" s="105">
        <f t="shared" si="2"/>
        <v>38</v>
      </c>
      <c r="K29" s="105">
        <f t="shared" si="5"/>
        <v>3</v>
      </c>
      <c r="L29" s="105">
        <f t="shared" si="3"/>
        <v>41</v>
      </c>
    </row>
    <row r="30" spans="1:12" s="105" customFormat="1" ht="24.5" customHeight="1">
      <c r="A30" s="105" t="s">
        <v>937</v>
      </c>
      <c r="B30" s="105" t="s">
        <v>933</v>
      </c>
      <c r="C30" s="106" t="s">
        <v>126</v>
      </c>
      <c r="D30" s="106" t="s">
        <v>127</v>
      </c>
      <c r="E30" s="107" t="s">
        <v>81</v>
      </c>
      <c r="F30" s="106" t="s">
        <v>121</v>
      </c>
      <c r="G30" s="106" t="s">
        <v>51</v>
      </c>
      <c r="H30" s="105">
        <v>13</v>
      </c>
      <c r="I30" s="105">
        <f t="shared" si="8"/>
        <v>4</v>
      </c>
      <c r="J30" s="105">
        <f t="shared" si="2"/>
        <v>34</v>
      </c>
      <c r="K30" s="105">
        <f t="shared" si="5"/>
        <v>3</v>
      </c>
      <c r="L30" s="105">
        <f t="shared" si="3"/>
        <v>37</v>
      </c>
    </row>
    <row r="31" spans="1:12" s="105" customFormat="1" ht="24.5" customHeight="1">
      <c r="A31" s="105" t="s">
        <v>937</v>
      </c>
      <c r="B31" s="105" t="s">
        <v>933</v>
      </c>
      <c r="C31" s="106" t="s">
        <v>128</v>
      </c>
      <c r="D31" s="106" t="s">
        <v>129</v>
      </c>
      <c r="E31" s="107" t="s">
        <v>81</v>
      </c>
      <c r="F31" s="106" t="s">
        <v>121</v>
      </c>
      <c r="G31" s="106" t="s">
        <v>52</v>
      </c>
      <c r="H31" s="105">
        <v>4</v>
      </c>
      <c r="I31" s="105">
        <f>ROUNDUP(H31*40%,0)</f>
        <v>2</v>
      </c>
      <c r="J31" s="105">
        <f t="shared" si="2"/>
        <v>12</v>
      </c>
      <c r="K31" s="105">
        <f t="shared" si="5"/>
        <v>1</v>
      </c>
      <c r="L31" s="105">
        <f t="shared" si="3"/>
        <v>13</v>
      </c>
    </row>
    <row r="32" spans="1:12" s="105" customFormat="1" ht="24.5" customHeight="1">
      <c r="A32" s="105" t="s">
        <v>937</v>
      </c>
      <c r="B32" s="105" t="s">
        <v>933</v>
      </c>
      <c r="C32" s="106" t="s">
        <v>130</v>
      </c>
      <c r="D32" s="106" t="s">
        <v>131</v>
      </c>
      <c r="E32" s="107" t="s">
        <v>81</v>
      </c>
      <c r="F32" s="106" t="s">
        <v>121</v>
      </c>
      <c r="G32" s="106" t="s">
        <v>53</v>
      </c>
      <c r="H32" s="105">
        <v>6</v>
      </c>
      <c r="I32" s="105">
        <f t="shared" si="8"/>
        <v>2</v>
      </c>
      <c r="J32" s="105">
        <f t="shared" si="2"/>
        <v>16</v>
      </c>
      <c r="K32" s="105">
        <f t="shared" si="5"/>
        <v>2</v>
      </c>
      <c r="L32" s="105">
        <f t="shared" si="3"/>
        <v>18</v>
      </c>
    </row>
    <row r="33" spans="1:12" s="105" customFormat="1" ht="24.5" customHeight="1">
      <c r="A33" s="105" t="s">
        <v>940</v>
      </c>
      <c r="B33" s="105" t="s">
        <v>933</v>
      </c>
      <c r="C33" s="106" t="s">
        <v>132</v>
      </c>
      <c r="D33" s="106" t="s">
        <v>133</v>
      </c>
      <c r="E33" s="107" t="s">
        <v>81</v>
      </c>
      <c r="F33" s="106" t="s">
        <v>134</v>
      </c>
      <c r="G33" s="106" t="s">
        <v>48</v>
      </c>
      <c r="H33" s="105">
        <v>29</v>
      </c>
      <c r="I33" s="105">
        <f t="shared" si="4"/>
        <v>6</v>
      </c>
      <c r="J33" s="105">
        <f t="shared" ref="J33:J96" si="9">SUM(H33:I33)*2</f>
        <v>70</v>
      </c>
      <c r="K33" s="105">
        <f t="shared" si="5"/>
        <v>6</v>
      </c>
      <c r="L33" s="105">
        <f t="shared" ref="L33:L96" si="10">J33+K33</f>
        <v>76</v>
      </c>
    </row>
    <row r="34" spans="1:12" s="105" customFormat="1" ht="24.5" customHeight="1">
      <c r="A34" s="105" t="s">
        <v>940</v>
      </c>
      <c r="B34" s="105" t="s">
        <v>933</v>
      </c>
      <c r="C34" s="106" t="s">
        <v>135</v>
      </c>
      <c r="D34" s="106" t="s">
        <v>136</v>
      </c>
      <c r="E34" s="107" t="s">
        <v>81</v>
      </c>
      <c r="F34" s="106" t="s">
        <v>134</v>
      </c>
      <c r="G34" s="106" t="s">
        <v>49</v>
      </c>
      <c r="H34" s="105">
        <v>34</v>
      </c>
      <c r="I34" s="105">
        <f t="shared" si="4"/>
        <v>7</v>
      </c>
      <c r="J34" s="105">
        <f t="shared" si="9"/>
        <v>82</v>
      </c>
      <c r="K34" s="105">
        <f t="shared" si="5"/>
        <v>7</v>
      </c>
      <c r="L34" s="105">
        <f t="shared" si="10"/>
        <v>89</v>
      </c>
    </row>
    <row r="35" spans="1:12" s="105" customFormat="1" ht="24.5" customHeight="1">
      <c r="A35" s="105" t="s">
        <v>940</v>
      </c>
      <c r="B35" s="105" t="s">
        <v>933</v>
      </c>
      <c r="C35" s="106" t="s">
        <v>137</v>
      </c>
      <c r="D35" s="106" t="s">
        <v>138</v>
      </c>
      <c r="E35" s="107" t="s">
        <v>81</v>
      </c>
      <c r="F35" s="106" t="s">
        <v>134</v>
      </c>
      <c r="G35" s="106" t="s">
        <v>50</v>
      </c>
      <c r="H35" s="105">
        <v>14</v>
      </c>
      <c r="I35" s="105">
        <f t="shared" ref="I35:I38" si="11">ROUNDUP(H35*30%,0)</f>
        <v>5</v>
      </c>
      <c r="J35" s="105">
        <f t="shared" si="9"/>
        <v>38</v>
      </c>
      <c r="K35" s="105">
        <f t="shared" si="5"/>
        <v>3</v>
      </c>
      <c r="L35" s="105">
        <f t="shared" si="10"/>
        <v>41</v>
      </c>
    </row>
    <row r="36" spans="1:12" s="105" customFormat="1" ht="24.5" customHeight="1">
      <c r="A36" s="105" t="s">
        <v>940</v>
      </c>
      <c r="B36" s="105" t="s">
        <v>933</v>
      </c>
      <c r="C36" s="106" t="s">
        <v>139</v>
      </c>
      <c r="D36" s="106" t="s">
        <v>140</v>
      </c>
      <c r="E36" s="107" t="s">
        <v>81</v>
      </c>
      <c r="F36" s="106" t="s">
        <v>134</v>
      </c>
      <c r="G36" s="106" t="s">
        <v>51</v>
      </c>
      <c r="H36" s="105">
        <v>13</v>
      </c>
      <c r="I36" s="105">
        <f t="shared" si="11"/>
        <v>4</v>
      </c>
      <c r="J36" s="105">
        <f t="shared" si="9"/>
        <v>34</v>
      </c>
      <c r="K36" s="105">
        <f t="shared" si="5"/>
        <v>3</v>
      </c>
      <c r="L36" s="105">
        <f t="shared" si="10"/>
        <v>37</v>
      </c>
    </row>
    <row r="37" spans="1:12" s="105" customFormat="1" ht="24.5" customHeight="1">
      <c r="A37" s="105" t="s">
        <v>940</v>
      </c>
      <c r="B37" s="105" t="s">
        <v>933</v>
      </c>
      <c r="C37" s="106" t="s">
        <v>141</v>
      </c>
      <c r="D37" s="106" t="s">
        <v>142</v>
      </c>
      <c r="E37" s="107" t="s">
        <v>81</v>
      </c>
      <c r="F37" s="106" t="s">
        <v>134</v>
      </c>
      <c r="G37" s="106" t="s">
        <v>52</v>
      </c>
      <c r="H37" s="105">
        <v>4</v>
      </c>
      <c r="I37" s="105">
        <f>ROUNDUP(H37*40%,0)</f>
        <v>2</v>
      </c>
      <c r="J37" s="105">
        <f t="shared" si="9"/>
        <v>12</v>
      </c>
      <c r="K37" s="105">
        <f t="shared" si="5"/>
        <v>1</v>
      </c>
      <c r="L37" s="105">
        <f t="shared" si="10"/>
        <v>13</v>
      </c>
    </row>
    <row r="38" spans="1:12" s="105" customFormat="1" ht="24.5" customHeight="1">
      <c r="A38" s="105" t="s">
        <v>940</v>
      </c>
      <c r="B38" s="105" t="s">
        <v>933</v>
      </c>
      <c r="C38" s="106" t="s">
        <v>143</v>
      </c>
      <c r="D38" s="106" t="s">
        <v>144</v>
      </c>
      <c r="E38" s="107" t="s">
        <v>81</v>
      </c>
      <c r="F38" s="106" t="s">
        <v>134</v>
      </c>
      <c r="G38" s="106" t="s">
        <v>53</v>
      </c>
      <c r="H38" s="105">
        <v>6</v>
      </c>
      <c r="I38" s="105">
        <f t="shared" si="11"/>
        <v>2</v>
      </c>
      <c r="J38" s="105">
        <f t="shared" si="9"/>
        <v>16</v>
      </c>
      <c r="K38" s="105">
        <f t="shared" si="5"/>
        <v>2</v>
      </c>
      <c r="L38" s="105">
        <f t="shared" si="10"/>
        <v>18</v>
      </c>
    </row>
    <row r="39" spans="1:12" s="105" customFormat="1" ht="24.5" customHeight="1">
      <c r="A39" s="105" t="s">
        <v>941</v>
      </c>
      <c r="B39" s="105" t="s">
        <v>933</v>
      </c>
      <c r="C39" s="106" t="s">
        <v>145</v>
      </c>
      <c r="D39" s="106" t="s">
        <v>146</v>
      </c>
      <c r="E39" s="107" t="s">
        <v>81</v>
      </c>
      <c r="F39" s="106" t="s">
        <v>147</v>
      </c>
      <c r="G39" s="106" t="s">
        <v>48</v>
      </c>
      <c r="H39" s="105">
        <v>44</v>
      </c>
      <c r="I39" s="105">
        <f t="shared" si="4"/>
        <v>9</v>
      </c>
      <c r="J39" s="105">
        <f t="shared" si="9"/>
        <v>106</v>
      </c>
      <c r="K39" s="105">
        <f t="shared" si="5"/>
        <v>9</v>
      </c>
      <c r="L39" s="105">
        <f t="shared" si="10"/>
        <v>115</v>
      </c>
    </row>
    <row r="40" spans="1:12" s="105" customFormat="1" ht="24.5" customHeight="1">
      <c r="A40" s="105" t="s">
        <v>941</v>
      </c>
      <c r="B40" s="105" t="s">
        <v>933</v>
      </c>
      <c r="C40" s="106" t="s">
        <v>148</v>
      </c>
      <c r="D40" s="106" t="s">
        <v>149</v>
      </c>
      <c r="E40" s="107" t="s">
        <v>81</v>
      </c>
      <c r="F40" s="106" t="s">
        <v>147</v>
      </c>
      <c r="G40" s="106" t="s">
        <v>49</v>
      </c>
      <c r="H40" s="105">
        <v>51</v>
      </c>
      <c r="I40" s="105">
        <f t="shared" si="4"/>
        <v>11</v>
      </c>
      <c r="J40" s="105">
        <f t="shared" si="9"/>
        <v>124</v>
      </c>
      <c r="K40" s="105">
        <f t="shared" si="5"/>
        <v>11</v>
      </c>
      <c r="L40" s="105">
        <f t="shared" si="10"/>
        <v>135</v>
      </c>
    </row>
    <row r="41" spans="1:12" s="105" customFormat="1" ht="24.5" customHeight="1">
      <c r="A41" s="105" t="s">
        <v>941</v>
      </c>
      <c r="B41" s="105" t="s">
        <v>933</v>
      </c>
      <c r="C41" s="106" t="s">
        <v>150</v>
      </c>
      <c r="D41" s="106" t="s">
        <v>151</v>
      </c>
      <c r="E41" s="107" t="s">
        <v>81</v>
      </c>
      <c r="F41" s="106" t="s">
        <v>147</v>
      </c>
      <c r="G41" s="106" t="s">
        <v>50</v>
      </c>
      <c r="H41" s="105">
        <v>21</v>
      </c>
      <c r="I41" s="105">
        <f t="shared" si="4"/>
        <v>5</v>
      </c>
      <c r="J41" s="105">
        <f t="shared" si="9"/>
        <v>52</v>
      </c>
      <c r="K41" s="105">
        <f t="shared" si="5"/>
        <v>5</v>
      </c>
      <c r="L41" s="105">
        <f t="shared" si="10"/>
        <v>57</v>
      </c>
    </row>
    <row r="42" spans="1:12" s="105" customFormat="1" ht="24.5" customHeight="1">
      <c r="A42" s="105" t="s">
        <v>941</v>
      </c>
      <c r="B42" s="105" t="s">
        <v>933</v>
      </c>
      <c r="C42" s="106" t="s">
        <v>152</v>
      </c>
      <c r="D42" s="106" t="s">
        <v>153</v>
      </c>
      <c r="E42" s="107" t="s">
        <v>81</v>
      </c>
      <c r="F42" s="106" t="s">
        <v>147</v>
      </c>
      <c r="G42" s="106" t="s">
        <v>51</v>
      </c>
      <c r="H42" s="105">
        <v>20</v>
      </c>
      <c r="I42" s="105">
        <f t="shared" si="4"/>
        <v>4</v>
      </c>
      <c r="J42" s="105">
        <f t="shared" si="9"/>
        <v>48</v>
      </c>
      <c r="K42" s="105">
        <f t="shared" si="5"/>
        <v>4</v>
      </c>
      <c r="L42" s="105">
        <f t="shared" si="10"/>
        <v>52</v>
      </c>
    </row>
    <row r="43" spans="1:12" s="105" customFormat="1" ht="24.5" customHeight="1">
      <c r="A43" s="105" t="s">
        <v>941</v>
      </c>
      <c r="B43" s="105" t="s">
        <v>933</v>
      </c>
      <c r="C43" s="106" t="s">
        <v>154</v>
      </c>
      <c r="D43" s="106" t="s">
        <v>155</v>
      </c>
      <c r="E43" s="107" t="s">
        <v>81</v>
      </c>
      <c r="F43" s="106" t="s">
        <v>147</v>
      </c>
      <c r="G43" s="106" t="s">
        <v>52</v>
      </c>
      <c r="H43" s="105">
        <v>5</v>
      </c>
      <c r="I43" s="105">
        <f>ROUNDUP(H43*40%,0)</f>
        <v>2</v>
      </c>
      <c r="J43" s="105">
        <f t="shared" si="9"/>
        <v>14</v>
      </c>
      <c r="K43" s="105">
        <f t="shared" si="5"/>
        <v>1</v>
      </c>
      <c r="L43" s="105">
        <f t="shared" si="10"/>
        <v>15</v>
      </c>
    </row>
    <row r="44" spans="1:12" s="105" customFormat="1" ht="24.5" customHeight="1">
      <c r="A44" s="105" t="s">
        <v>941</v>
      </c>
      <c r="B44" s="105" t="s">
        <v>933</v>
      </c>
      <c r="C44" s="106" t="s">
        <v>156</v>
      </c>
      <c r="D44" s="106" t="s">
        <v>157</v>
      </c>
      <c r="E44" s="107" t="s">
        <v>81</v>
      </c>
      <c r="F44" s="106" t="s">
        <v>147</v>
      </c>
      <c r="G44" s="106" t="s">
        <v>53</v>
      </c>
      <c r="H44" s="105">
        <v>9</v>
      </c>
      <c r="I44" s="105">
        <f t="shared" ref="I44" si="12">ROUNDUP(H44*30%,0)</f>
        <v>3</v>
      </c>
      <c r="J44" s="105">
        <f t="shared" si="9"/>
        <v>24</v>
      </c>
      <c r="K44" s="105">
        <f t="shared" si="5"/>
        <v>2</v>
      </c>
      <c r="L44" s="105">
        <f t="shared" si="10"/>
        <v>26</v>
      </c>
    </row>
    <row r="45" spans="1:12" s="105" customFormat="1" ht="24.5" customHeight="1">
      <c r="A45" s="105" t="s">
        <v>942</v>
      </c>
      <c r="B45" s="105" t="s">
        <v>933</v>
      </c>
      <c r="C45" s="106" t="s">
        <v>158</v>
      </c>
      <c r="D45" s="106" t="s">
        <v>159</v>
      </c>
      <c r="E45" s="107" t="s">
        <v>81</v>
      </c>
      <c r="F45" s="106" t="s">
        <v>160</v>
      </c>
      <c r="G45" s="106" t="s">
        <v>48</v>
      </c>
      <c r="H45" s="105">
        <v>44</v>
      </c>
      <c r="I45" s="105">
        <f t="shared" si="4"/>
        <v>9</v>
      </c>
      <c r="J45" s="105">
        <f t="shared" si="9"/>
        <v>106</v>
      </c>
      <c r="K45" s="105">
        <f t="shared" si="5"/>
        <v>9</v>
      </c>
      <c r="L45" s="105">
        <f t="shared" si="10"/>
        <v>115</v>
      </c>
    </row>
    <row r="46" spans="1:12" s="105" customFormat="1" ht="24.5" customHeight="1">
      <c r="A46" s="105" t="s">
        <v>942</v>
      </c>
      <c r="B46" s="105" t="s">
        <v>933</v>
      </c>
      <c r="C46" s="106" t="s">
        <v>161</v>
      </c>
      <c r="D46" s="106" t="s">
        <v>162</v>
      </c>
      <c r="E46" s="107" t="s">
        <v>81</v>
      </c>
      <c r="F46" s="106" t="s">
        <v>160</v>
      </c>
      <c r="G46" s="106" t="s">
        <v>49</v>
      </c>
      <c r="H46" s="105">
        <v>51</v>
      </c>
      <c r="I46" s="105">
        <f t="shared" si="4"/>
        <v>11</v>
      </c>
      <c r="J46" s="105">
        <f t="shared" si="9"/>
        <v>124</v>
      </c>
      <c r="K46" s="105">
        <f t="shared" si="5"/>
        <v>11</v>
      </c>
      <c r="L46" s="105">
        <f t="shared" si="10"/>
        <v>135</v>
      </c>
    </row>
    <row r="47" spans="1:12" s="105" customFormat="1" ht="24.5" customHeight="1">
      <c r="A47" s="105" t="s">
        <v>942</v>
      </c>
      <c r="B47" s="105" t="s">
        <v>933</v>
      </c>
      <c r="C47" s="106" t="s">
        <v>163</v>
      </c>
      <c r="D47" s="106" t="s">
        <v>164</v>
      </c>
      <c r="E47" s="107" t="s">
        <v>81</v>
      </c>
      <c r="F47" s="106" t="s">
        <v>160</v>
      </c>
      <c r="G47" s="106" t="s">
        <v>50</v>
      </c>
      <c r="H47" s="105">
        <v>21</v>
      </c>
      <c r="I47" s="105">
        <f t="shared" si="4"/>
        <v>5</v>
      </c>
      <c r="J47" s="105">
        <f t="shared" si="9"/>
        <v>52</v>
      </c>
      <c r="K47" s="105">
        <f t="shared" si="5"/>
        <v>5</v>
      </c>
      <c r="L47" s="105">
        <f t="shared" si="10"/>
        <v>57</v>
      </c>
    </row>
    <row r="48" spans="1:12" s="105" customFormat="1" ht="24.5" customHeight="1">
      <c r="A48" s="105" t="s">
        <v>942</v>
      </c>
      <c r="B48" s="105" t="s">
        <v>933</v>
      </c>
      <c r="C48" s="106" t="s">
        <v>165</v>
      </c>
      <c r="D48" s="106" t="s">
        <v>166</v>
      </c>
      <c r="E48" s="107" t="s">
        <v>81</v>
      </c>
      <c r="F48" s="106" t="s">
        <v>160</v>
      </c>
      <c r="G48" s="106" t="s">
        <v>51</v>
      </c>
      <c r="H48" s="105">
        <v>20</v>
      </c>
      <c r="I48" s="105">
        <f t="shared" si="4"/>
        <v>4</v>
      </c>
      <c r="J48" s="105">
        <f t="shared" si="9"/>
        <v>48</v>
      </c>
      <c r="K48" s="105">
        <f t="shared" si="5"/>
        <v>4</v>
      </c>
      <c r="L48" s="105">
        <f t="shared" si="10"/>
        <v>52</v>
      </c>
    </row>
    <row r="49" spans="1:12" s="105" customFormat="1" ht="24.5" customHeight="1">
      <c r="A49" s="105" t="s">
        <v>942</v>
      </c>
      <c r="B49" s="105" t="s">
        <v>933</v>
      </c>
      <c r="C49" s="106" t="s">
        <v>167</v>
      </c>
      <c r="D49" s="106" t="s">
        <v>168</v>
      </c>
      <c r="E49" s="107" t="s">
        <v>81</v>
      </c>
      <c r="F49" s="106" t="s">
        <v>160</v>
      </c>
      <c r="G49" s="106" t="s">
        <v>52</v>
      </c>
      <c r="H49" s="105">
        <v>5</v>
      </c>
      <c r="I49" s="105">
        <f>ROUNDUP(H49*40%,0)</f>
        <v>2</v>
      </c>
      <c r="J49" s="105">
        <f t="shared" si="9"/>
        <v>14</v>
      </c>
      <c r="K49" s="105">
        <f t="shared" si="5"/>
        <v>1</v>
      </c>
      <c r="L49" s="105">
        <f t="shared" si="10"/>
        <v>15</v>
      </c>
    </row>
    <row r="50" spans="1:12" s="105" customFormat="1" ht="24.5" customHeight="1">
      <c r="A50" s="105" t="s">
        <v>942</v>
      </c>
      <c r="B50" s="105" t="s">
        <v>933</v>
      </c>
      <c r="C50" s="106" t="s">
        <v>169</v>
      </c>
      <c r="D50" s="106" t="s">
        <v>170</v>
      </c>
      <c r="E50" s="107" t="s">
        <v>81</v>
      </c>
      <c r="F50" s="106" t="s">
        <v>160</v>
      </c>
      <c r="G50" s="106" t="s">
        <v>53</v>
      </c>
      <c r="H50" s="105">
        <v>9</v>
      </c>
      <c r="I50" s="105">
        <f t="shared" ref="I50" si="13">ROUNDUP(H50*30%,0)</f>
        <v>3</v>
      </c>
      <c r="J50" s="105">
        <f t="shared" si="9"/>
        <v>24</v>
      </c>
      <c r="K50" s="105">
        <f t="shared" si="5"/>
        <v>2</v>
      </c>
      <c r="L50" s="105">
        <f t="shared" si="10"/>
        <v>26</v>
      </c>
    </row>
    <row r="51" spans="1:12" s="105" customFormat="1" ht="24.5" customHeight="1">
      <c r="A51" s="105" t="s">
        <v>943</v>
      </c>
      <c r="B51" s="105" t="s">
        <v>933</v>
      </c>
      <c r="C51" s="106" t="s">
        <v>171</v>
      </c>
      <c r="D51" s="106" t="s">
        <v>172</v>
      </c>
      <c r="E51" s="107" t="s">
        <v>81</v>
      </c>
      <c r="F51" s="106" t="s">
        <v>173</v>
      </c>
      <c r="G51" s="106" t="s">
        <v>48</v>
      </c>
      <c r="H51" s="105">
        <v>58</v>
      </c>
      <c r="I51" s="105">
        <f t="shared" si="4"/>
        <v>12</v>
      </c>
      <c r="J51" s="105">
        <f t="shared" si="9"/>
        <v>140</v>
      </c>
      <c r="K51" s="105">
        <f t="shared" si="5"/>
        <v>12</v>
      </c>
      <c r="L51" s="105">
        <f t="shared" si="10"/>
        <v>152</v>
      </c>
    </row>
    <row r="52" spans="1:12" s="105" customFormat="1" ht="24.5" customHeight="1">
      <c r="A52" s="105" t="s">
        <v>943</v>
      </c>
      <c r="B52" s="105" t="s">
        <v>933</v>
      </c>
      <c r="C52" s="106" t="s">
        <v>174</v>
      </c>
      <c r="D52" s="106" t="s">
        <v>175</v>
      </c>
      <c r="E52" s="107" t="s">
        <v>81</v>
      </c>
      <c r="F52" s="106" t="s">
        <v>173</v>
      </c>
      <c r="G52" s="106" t="s">
        <v>49</v>
      </c>
      <c r="H52" s="105">
        <v>68</v>
      </c>
      <c r="I52" s="105">
        <f t="shared" si="4"/>
        <v>14</v>
      </c>
      <c r="J52" s="105">
        <f t="shared" si="9"/>
        <v>164</v>
      </c>
      <c r="K52" s="105">
        <f t="shared" si="5"/>
        <v>14</v>
      </c>
      <c r="L52" s="105">
        <f t="shared" si="10"/>
        <v>178</v>
      </c>
    </row>
    <row r="53" spans="1:12" s="105" customFormat="1" ht="24.5" customHeight="1">
      <c r="A53" s="105" t="s">
        <v>943</v>
      </c>
      <c r="B53" s="105" t="s">
        <v>933</v>
      </c>
      <c r="C53" s="106" t="s">
        <v>176</v>
      </c>
      <c r="D53" s="106" t="s">
        <v>177</v>
      </c>
      <c r="E53" s="107" t="s">
        <v>81</v>
      </c>
      <c r="F53" s="106" t="s">
        <v>173</v>
      </c>
      <c r="G53" s="106" t="s">
        <v>50</v>
      </c>
      <c r="H53" s="105">
        <v>28</v>
      </c>
      <c r="I53" s="105">
        <f t="shared" si="4"/>
        <v>6</v>
      </c>
      <c r="J53" s="105">
        <f t="shared" si="9"/>
        <v>68</v>
      </c>
      <c r="K53" s="105">
        <f t="shared" si="5"/>
        <v>6</v>
      </c>
      <c r="L53" s="105">
        <f t="shared" si="10"/>
        <v>74</v>
      </c>
    </row>
    <row r="54" spans="1:12" s="105" customFormat="1" ht="24.5" customHeight="1">
      <c r="A54" s="105" t="s">
        <v>943</v>
      </c>
      <c r="B54" s="105" t="s">
        <v>933</v>
      </c>
      <c r="C54" s="106" t="s">
        <v>178</v>
      </c>
      <c r="D54" s="106" t="s">
        <v>179</v>
      </c>
      <c r="E54" s="107" t="s">
        <v>81</v>
      </c>
      <c r="F54" s="106" t="s">
        <v>173</v>
      </c>
      <c r="G54" s="106" t="s">
        <v>51</v>
      </c>
      <c r="H54" s="105">
        <v>27</v>
      </c>
      <c r="I54" s="105">
        <f t="shared" si="4"/>
        <v>6</v>
      </c>
      <c r="J54" s="105">
        <f t="shared" si="9"/>
        <v>66</v>
      </c>
      <c r="K54" s="105">
        <f t="shared" si="5"/>
        <v>6</v>
      </c>
      <c r="L54" s="105">
        <f t="shared" si="10"/>
        <v>72</v>
      </c>
    </row>
    <row r="55" spans="1:12" s="105" customFormat="1" ht="24.5" customHeight="1">
      <c r="A55" s="105" t="s">
        <v>943</v>
      </c>
      <c r="B55" s="105" t="s">
        <v>933</v>
      </c>
      <c r="C55" s="106" t="s">
        <v>180</v>
      </c>
      <c r="D55" s="106" t="s">
        <v>181</v>
      </c>
      <c r="E55" s="107" t="s">
        <v>81</v>
      </c>
      <c r="F55" s="106" t="s">
        <v>173</v>
      </c>
      <c r="G55" s="106" t="s">
        <v>52</v>
      </c>
      <c r="H55" s="105">
        <v>7</v>
      </c>
      <c r="I55" s="105">
        <f t="shared" ref="I55:I56" si="14">ROUNDUP(H55*30%,0)</f>
        <v>3</v>
      </c>
      <c r="J55" s="105">
        <f t="shared" si="9"/>
        <v>20</v>
      </c>
      <c r="K55" s="105">
        <f t="shared" si="5"/>
        <v>2</v>
      </c>
      <c r="L55" s="105">
        <f t="shared" si="10"/>
        <v>22</v>
      </c>
    </row>
    <row r="56" spans="1:12" s="105" customFormat="1" ht="24.5" customHeight="1">
      <c r="A56" s="105" t="s">
        <v>943</v>
      </c>
      <c r="B56" s="105" t="s">
        <v>933</v>
      </c>
      <c r="C56" s="106" t="s">
        <v>182</v>
      </c>
      <c r="D56" s="106" t="s">
        <v>183</v>
      </c>
      <c r="E56" s="107" t="s">
        <v>81</v>
      </c>
      <c r="F56" s="106" t="s">
        <v>173</v>
      </c>
      <c r="G56" s="106" t="s">
        <v>53</v>
      </c>
      <c r="H56" s="105">
        <v>12</v>
      </c>
      <c r="I56" s="105">
        <f t="shared" si="14"/>
        <v>4</v>
      </c>
      <c r="J56" s="105">
        <f t="shared" si="9"/>
        <v>32</v>
      </c>
      <c r="K56" s="105">
        <f t="shared" si="5"/>
        <v>3</v>
      </c>
      <c r="L56" s="105">
        <f t="shared" si="10"/>
        <v>35</v>
      </c>
    </row>
    <row r="57" spans="1:12" s="105" customFormat="1" ht="24.5" customHeight="1">
      <c r="A57" s="105" t="s">
        <v>944</v>
      </c>
      <c r="B57" s="105" t="s">
        <v>933</v>
      </c>
      <c r="C57" s="106" t="s">
        <v>184</v>
      </c>
      <c r="D57" s="106" t="s">
        <v>185</v>
      </c>
      <c r="E57" s="107" t="s">
        <v>81</v>
      </c>
      <c r="F57" s="106" t="s">
        <v>186</v>
      </c>
      <c r="G57" s="106" t="s">
        <v>48</v>
      </c>
      <c r="H57" s="105">
        <v>188</v>
      </c>
      <c r="I57" s="105">
        <f t="shared" si="4"/>
        <v>38</v>
      </c>
      <c r="J57" s="105">
        <f t="shared" si="9"/>
        <v>452</v>
      </c>
      <c r="K57" s="105">
        <f t="shared" si="5"/>
        <v>38</v>
      </c>
      <c r="L57" s="105">
        <f t="shared" si="10"/>
        <v>490</v>
      </c>
    </row>
    <row r="58" spans="1:12" s="105" customFormat="1" ht="24.5" customHeight="1">
      <c r="A58" s="105" t="s">
        <v>944</v>
      </c>
      <c r="B58" s="105" t="s">
        <v>933</v>
      </c>
      <c r="C58" s="106" t="s">
        <v>187</v>
      </c>
      <c r="D58" s="106" t="s">
        <v>188</v>
      </c>
      <c r="E58" s="107" t="s">
        <v>81</v>
      </c>
      <c r="F58" s="106" t="s">
        <v>186</v>
      </c>
      <c r="G58" s="106" t="s">
        <v>49</v>
      </c>
      <c r="H58" s="105">
        <v>221</v>
      </c>
      <c r="I58" s="105">
        <f t="shared" si="0"/>
        <v>34</v>
      </c>
      <c r="J58" s="105">
        <f t="shared" si="9"/>
        <v>510</v>
      </c>
      <c r="K58" s="105">
        <f t="shared" si="5"/>
        <v>45</v>
      </c>
      <c r="L58" s="105">
        <f t="shared" si="10"/>
        <v>555</v>
      </c>
    </row>
    <row r="59" spans="1:12" s="105" customFormat="1" ht="24.5" customHeight="1">
      <c r="A59" s="105" t="s">
        <v>944</v>
      </c>
      <c r="B59" s="105" t="s">
        <v>933</v>
      </c>
      <c r="C59" s="106" t="s">
        <v>189</v>
      </c>
      <c r="D59" s="106" t="s">
        <v>190</v>
      </c>
      <c r="E59" s="107" t="s">
        <v>81</v>
      </c>
      <c r="F59" s="106" t="s">
        <v>186</v>
      </c>
      <c r="G59" s="106" t="s">
        <v>50</v>
      </c>
      <c r="H59" s="105">
        <v>91</v>
      </c>
      <c r="I59" s="105">
        <f t="shared" ref="I59:I122" si="15">ROUNDUP(H59*20%,0)</f>
        <v>19</v>
      </c>
      <c r="J59" s="105">
        <f t="shared" si="9"/>
        <v>220</v>
      </c>
      <c r="K59" s="105">
        <f t="shared" si="5"/>
        <v>19</v>
      </c>
      <c r="L59" s="105">
        <f t="shared" si="10"/>
        <v>239</v>
      </c>
    </row>
    <row r="60" spans="1:12" s="105" customFormat="1" ht="24.5" customHeight="1">
      <c r="A60" s="105" t="s">
        <v>944</v>
      </c>
      <c r="B60" s="105" t="s">
        <v>933</v>
      </c>
      <c r="C60" s="106" t="s">
        <v>191</v>
      </c>
      <c r="D60" s="106" t="s">
        <v>192</v>
      </c>
      <c r="E60" s="107" t="s">
        <v>81</v>
      </c>
      <c r="F60" s="106" t="s">
        <v>186</v>
      </c>
      <c r="G60" s="106" t="s">
        <v>51</v>
      </c>
      <c r="H60" s="105">
        <v>88</v>
      </c>
      <c r="I60" s="105">
        <f t="shared" si="15"/>
        <v>18</v>
      </c>
      <c r="J60" s="105">
        <f t="shared" si="9"/>
        <v>212</v>
      </c>
      <c r="K60" s="105">
        <f t="shared" si="5"/>
        <v>18</v>
      </c>
      <c r="L60" s="105">
        <f t="shared" si="10"/>
        <v>230</v>
      </c>
    </row>
    <row r="61" spans="1:12" s="105" customFormat="1" ht="24.5" customHeight="1">
      <c r="A61" s="105" t="s">
        <v>944</v>
      </c>
      <c r="B61" s="105" t="s">
        <v>933</v>
      </c>
      <c r="C61" s="106" t="s">
        <v>193</v>
      </c>
      <c r="D61" s="106" t="s">
        <v>194</v>
      </c>
      <c r="E61" s="107" t="s">
        <v>81</v>
      </c>
      <c r="F61" s="106" t="s">
        <v>186</v>
      </c>
      <c r="G61" s="106" t="s">
        <v>52</v>
      </c>
      <c r="H61" s="105">
        <v>23</v>
      </c>
      <c r="I61" s="105">
        <f t="shared" si="15"/>
        <v>5</v>
      </c>
      <c r="J61" s="105">
        <f t="shared" si="9"/>
        <v>56</v>
      </c>
      <c r="K61" s="105">
        <f t="shared" si="5"/>
        <v>5</v>
      </c>
      <c r="L61" s="105">
        <f t="shared" si="10"/>
        <v>61</v>
      </c>
    </row>
    <row r="62" spans="1:12" s="105" customFormat="1" ht="24.5" customHeight="1">
      <c r="A62" s="105" t="s">
        <v>944</v>
      </c>
      <c r="B62" s="105" t="s">
        <v>933</v>
      </c>
      <c r="C62" s="106" t="s">
        <v>195</v>
      </c>
      <c r="D62" s="106" t="s">
        <v>196</v>
      </c>
      <c r="E62" s="107" t="s">
        <v>81</v>
      </c>
      <c r="F62" s="106" t="s">
        <v>186</v>
      </c>
      <c r="G62" s="106" t="s">
        <v>53</v>
      </c>
      <c r="H62" s="105">
        <v>39</v>
      </c>
      <c r="I62" s="105">
        <f t="shared" si="15"/>
        <v>8</v>
      </c>
      <c r="J62" s="105">
        <f t="shared" si="9"/>
        <v>94</v>
      </c>
      <c r="K62" s="105">
        <f t="shared" si="5"/>
        <v>8</v>
      </c>
      <c r="L62" s="105">
        <f t="shared" si="10"/>
        <v>102</v>
      </c>
    </row>
    <row r="63" spans="1:12" s="105" customFormat="1" ht="24.5" customHeight="1">
      <c r="A63" s="105" t="s">
        <v>945</v>
      </c>
      <c r="B63" s="105" t="s">
        <v>933</v>
      </c>
      <c r="C63" s="106" t="s">
        <v>197</v>
      </c>
      <c r="D63" s="106" t="s">
        <v>198</v>
      </c>
      <c r="E63" s="107" t="s">
        <v>81</v>
      </c>
      <c r="F63" s="106" t="s">
        <v>199</v>
      </c>
      <c r="G63" s="106" t="s">
        <v>48</v>
      </c>
      <c r="H63" s="105">
        <v>29</v>
      </c>
      <c r="I63" s="105">
        <f t="shared" si="15"/>
        <v>6</v>
      </c>
      <c r="J63" s="105">
        <f t="shared" si="9"/>
        <v>70</v>
      </c>
      <c r="K63" s="105">
        <f t="shared" si="5"/>
        <v>6</v>
      </c>
      <c r="L63" s="105">
        <f t="shared" si="10"/>
        <v>76</v>
      </c>
    </row>
    <row r="64" spans="1:12" s="105" customFormat="1" ht="24.5" customHeight="1">
      <c r="A64" s="105" t="s">
        <v>945</v>
      </c>
      <c r="B64" s="105" t="s">
        <v>933</v>
      </c>
      <c r="C64" s="106" t="s">
        <v>200</v>
      </c>
      <c r="D64" s="106" t="s">
        <v>201</v>
      </c>
      <c r="E64" s="107" t="s">
        <v>81</v>
      </c>
      <c r="F64" s="106" t="s">
        <v>199</v>
      </c>
      <c r="G64" s="106" t="s">
        <v>49</v>
      </c>
      <c r="H64" s="105">
        <v>34</v>
      </c>
      <c r="I64" s="105">
        <f t="shared" si="15"/>
        <v>7</v>
      </c>
      <c r="J64" s="105">
        <f t="shared" si="9"/>
        <v>82</v>
      </c>
      <c r="K64" s="105">
        <f t="shared" si="5"/>
        <v>7</v>
      </c>
      <c r="L64" s="105">
        <f t="shared" si="10"/>
        <v>89</v>
      </c>
    </row>
    <row r="65" spans="1:12" s="105" customFormat="1" ht="24.5" customHeight="1">
      <c r="A65" s="105" t="s">
        <v>945</v>
      </c>
      <c r="B65" s="105" t="s">
        <v>933</v>
      </c>
      <c r="C65" s="106" t="s">
        <v>202</v>
      </c>
      <c r="D65" s="106" t="s">
        <v>203</v>
      </c>
      <c r="E65" s="107" t="s">
        <v>81</v>
      </c>
      <c r="F65" s="106" t="s">
        <v>199</v>
      </c>
      <c r="G65" s="106" t="s">
        <v>50</v>
      </c>
      <c r="H65" s="105">
        <v>14</v>
      </c>
      <c r="I65" s="105">
        <f t="shared" ref="I65:I68" si="16">ROUNDUP(H65*30%,0)</f>
        <v>5</v>
      </c>
      <c r="J65" s="105">
        <f t="shared" si="9"/>
        <v>38</v>
      </c>
      <c r="K65" s="105">
        <f t="shared" si="5"/>
        <v>3</v>
      </c>
      <c r="L65" s="105">
        <f t="shared" si="10"/>
        <v>41</v>
      </c>
    </row>
    <row r="66" spans="1:12" s="105" customFormat="1" ht="24.5" customHeight="1">
      <c r="A66" s="105" t="s">
        <v>945</v>
      </c>
      <c r="B66" s="105" t="s">
        <v>933</v>
      </c>
      <c r="C66" s="106" t="s">
        <v>204</v>
      </c>
      <c r="D66" s="106" t="s">
        <v>205</v>
      </c>
      <c r="E66" s="107" t="s">
        <v>81</v>
      </c>
      <c r="F66" s="106" t="s">
        <v>199</v>
      </c>
      <c r="G66" s="106" t="s">
        <v>51</v>
      </c>
      <c r="H66" s="105">
        <v>13</v>
      </c>
      <c r="I66" s="105">
        <f t="shared" si="16"/>
        <v>4</v>
      </c>
      <c r="J66" s="105">
        <f t="shared" si="9"/>
        <v>34</v>
      </c>
      <c r="K66" s="105">
        <f t="shared" si="5"/>
        <v>3</v>
      </c>
      <c r="L66" s="105">
        <f t="shared" si="10"/>
        <v>37</v>
      </c>
    </row>
    <row r="67" spans="1:12" s="105" customFormat="1" ht="24.5" customHeight="1">
      <c r="A67" s="105" t="s">
        <v>945</v>
      </c>
      <c r="B67" s="105" t="s">
        <v>933</v>
      </c>
      <c r="C67" s="106" t="s">
        <v>206</v>
      </c>
      <c r="D67" s="106" t="s">
        <v>207</v>
      </c>
      <c r="E67" s="107" t="s">
        <v>81</v>
      </c>
      <c r="F67" s="106" t="s">
        <v>199</v>
      </c>
      <c r="G67" s="106" t="s">
        <v>52</v>
      </c>
      <c r="H67" s="105">
        <v>4</v>
      </c>
      <c r="I67" s="105">
        <f>ROUNDUP(H67*40%,0)</f>
        <v>2</v>
      </c>
      <c r="J67" s="105">
        <f t="shared" si="9"/>
        <v>12</v>
      </c>
      <c r="K67" s="105">
        <f t="shared" si="5"/>
        <v>1</v>
      </c>
      <c r="L67" s="105">
        <f t="shared" si="10"/>
        <v>13</v>
      </c>
    </row>
    <row r="68" spans="1:12" s="105" customFormat="1" ht="24.5" customHeight="1">
      <c r="A68" s="105" t="s">
        <v>945</v>
      </c>
      <c r="B68" s="105" t="s">
        <v>933</v>
      </c>
      <c r="C68" s="106" t="s">
        <v>208</v>
      </c>
      <c r="D68" s="106" t="s">
        <v>209</v>
      </c>
      <c r="E68" s="107" t="s">
        <v>81</v>
      </c>
      <c r="F68" s="106" t="s">
        <v>199</v>
      </c>
      <c r="G68" s="106" t="s">
        <v>53</v>
      </c>
      <c r="H68" s="105">
        <v>6</v>
      </c>
      <c r="I68" s="105">
        <f t="shared" si="16"/>
        <v>2</v>
      </c>
      <c r="J68" s="105">
        <f t="shared" si="9"/>
        <v>16</v>
      </c>
      <c r="K68" s="105">
        <f t="shared" si="5"/>
        <v>2</v>
      </c>
      <c r="L68" s="105">
        <f t="shared" si="10"/>
        <v>18</v>
      </c>
    </row>
    <row r="69" spans="1:12" s="105" customFormat="1" ht="24.5" customHeight="1">
      <c r="A69" s="105" t="s">
        <v>946</v>
      </c>
      <c r="B69" s="105" t="s">
        <v>933</v>
      </c>
      <c r="C69" s="106" t="s">
        <v>210</v>
      </c>
      <c r="D69" s="106" t="s">
        <v>211</v>
      </c>
      <c r="E69" s="107" t="s">
        <v>81</v>
      </c>
      <c r="F69" s="106" t="s">
        <v>212</v>
      </c>
      <c r="G69" s="106" t="s">
        <v>48</v>
      </c>
      <c r="H69" s="105">
        <v>29</v>
      </c>
      <c r="I69" s="105">
        <f t="shared" si="15"/>
        <v>6</v>
      </c>
      <c r="J69" s="105">
        <f t="shared" si="9"/>
        <v>70</v>
      </c>
      <c r="K69" s="105">
        <f t="shared" si="5"/>
        <v>6</v>
      </c>
      <c r="L69" s="105">
        <f t="shared" si="10"/>
        <v>76</v>
      </c>
    </row>
    <row r="70" spans="1:12" s="105" customFormat="1" ht="24.5" customHeight="1">
      <c r="A70" s="105" t="s">
        <v>946</v>
      </c>
      <c r="B70" s="105" t="s">
        <v>933</v>
      </c>
      <c r="C70" s="106" t="s">
        <v>213</v>
      </c>
      <c r="D70" s="106" t="s">
        <v>214</v>
      </c>
      <c r="E70" s="107" t="s">
        <v>81</v>
      </c>
      <c r="F70" s="106" t="s">
        <v>212</v>
      </c>
      <c r="G70" s="106" t="s">
        <v>49</v>
      </c>
      <c r="H70" s="105">
        <v>34</v>
      </c>
      <c r="I70" s="105">
        <f t="shared" si="15"/>
        <v>7</v>
      </c>
      <c r="J70" s="105">
        <f t="shared" si="9"/>
        <v>82</v>
      </c>
      <c r="K70" s="105">
        <f t="shared" si="5"/>
        <v>7</v>
      </c>
      <c r="L70" s="105">
        <f t="shared" si="10"/>
        <v>89</v>
      </c>
    </row>
    <row r="71" spans="1:12" s="105" customFormat="1" ht="24.5" customHeight="1">
      <c r="A71" s="105" t="s">
        <v>946</v>
      </c>
      <c r="B71" s="105" t="s">
        <v>933</v>
      </c>
      <c r="C71" s="106" t="s">
        <v>215</v>
      </c>
      <c r="D71" s="106" t="s">
        <v>216</v>
      </c>
      <c r="E71" s="107" t="s">
        <v>81</v>
      </c>
      <c r="F71" s="106" t="s">
        <v>212</v>
      </c>
      <c r="G71" s="106" t="s">
        <v>50</v>
      </c>
      <c r="H71" s="105">
        <v>14</v>
      </c>
      <c r="I71" s="105">
        <f t="shared" ref="I71:I74" si="17">ROUNDUP(H71*30%,0)</f>
        <v>5</v>
      </c>
      <c r="J71" s="105">
        <f t="shared" si="9"/>
        <v>38</v>
      </c>
      <c r="K71" s="105">
        <f t="shared" si="5"/>
        <v>3</v>
      </c>
      <c r="L71" s="105">
        <f t="shared" si="10"/>
        <v>41</v>
      </c>
    </row>
    <row r="72" spans="1:12" s="105" customFormat="1" ht="24.5" customHeight="1">
      <c r="A72" s="105" t="s">
        <v>946</v>
      </c>
      <c r="B72" s="105" t="s">
        <v>933</v>
      </c>
      <c r="C72" s="106" t="s">
        <v>217</v>
      </c>
      <c r="D72" s="106" t="s">
        <v>218</v>
      </c>
      <c r="E72" s="107" t="s">
        <v>81</v>
      </c>
      <c r="F72" s="106" t="s">
        <v>212</v>
      </c>
      <c r="G72" s="106" t="s">
        <v>51</v>
      </c>
      <c r="H72" s="105">
        <v>13</v>
      </c>
      <c r="I72" s="105">
        <f t="shared" si="17"/>
        <v>4</v>
      </c>
      <c r="J72" s="105">
        <f t="shared" si="9"/>
        <v>34</v>
      </c>
      <c r="K72" s="105">
        <f t="shared" si="5"/>
        <v>3</v>
      </c>
      <c r="L72" s="105">
        <f t="shared" si="10"/>
        <v>37</v>
      </c>
    </row>
    <row r="73" spans="1:12" s="105" customFormat="1" ht="24.5" customHeight="1">
      <c r="A73" s="105" t="s">
        <v>946</v>
      </c>
      <c r="B73" s="105" t="s">
        <v>933</v>
      </c>
      <c r="C73" s="106" t="s">
        <v>219</v>
      </c>
      <c r="D73" s="106" t="s">
        <v>220</v>
      </c>
      <c r="E73" s="107" t="s">
        <v>81</v>
      </c>
      <c r="F73" s="106" t="s">
        <v>212</v>
      </c>
      <c r="G73" s="106" t="s">
        <v>52</v>
      </c>
      <c r="H73" s="105">
        <v>4</v>
      </c>
      <c r="I73" s="105">
        <f>ROUNDUP(H73*40%,0)</f>
        <v>2</v>
      </c>
      <c r="J73" s="105">
        <f t="shared" si="9"/>
        <v>12</v>
      </c>
      <c r="K73" s="105">
        <f t="shared" si="5"/>
        <v>1</v>
      </c>
      <c r="L73" s="105">
        <f t="shared" si="10"/>
        <v>13</v>
      </c>
    </row>
    <row r="74" spans="1:12" s="105" customFormat="1" ht="24.5" customHeight="1">
      <c r="A74" s="105" t="s">
        <v>946</v>
      </c>
      <c r="B74" s="105" t="s">
        <v>933</v>
      </c>
      <c r="C74" s="106" t="s">
        <v>221</v>
      </c>
      <c r="D74" s="106" t="s">
        <v>222</v>
      </c>
      <c r="E74" s="107" t="s">
        <v>81</v>
      </c>
      <c r="F74" s="106" t="s">
        <v>212</v>
      </c>
      <c r="G74" s="106" t="s">
        <v>53</v>
      </c>
      <c r="H74" s="105">
        <v>6</v>
      </c>
      <c r="I74" s="105">
        <f t="shared" si="17"/>
        <v>2</v>
      </c>
      <c r="J74" s="105">
        <f t="shared" si="9"/>
        <v>16</v>
      </c>
      <c r="K74" s="105">
        <f t="shared" ref="K74" si="18">ROUNDUP((H74/10)*2,0)</f>
        <v>2</v>
      </c>
      <c r="L74" s="105">
        <f t="shared" si="10"/>
        <v>18</v>
      </c>
    </row>
    <row r="75" spans="1:12" s="105" customFormat="1" ht="24.5" customHeight="1">
      <c r="A75" s="105" t="s">
        <v>947</v>
      </c>
      <c r="B75" s="105" t="s">
        <v>933</v>
      </c>
      <c r="C75" s="106" t="s">
        <v>223</v>
      </c>
      <c r="D75" s="106" t="s">
        <v>224</v>
      </c>
      <c r="E75" s="107" t="s">
        <v>81</v>
      </c>
      <c r="F75" s="106" t="s">
        <v>225</v>
      </c>
      <c r="G75" s="106" t="s">
        <v>48</v>
      </c>
      <c r="H75" s="105">
        <v>29</v>
      </c>
      <c r="I75" s="105">
        <f t="shared" si="15"/>
        <v>6</v>
      </c>
      <c r="J75" s="105">
        <f t="shared" si="9"/>
        <v>70</v>
      </c>
      <c r="K75" s="105">
        <f t="shared" ref="K75:K137" si="19">ROUNDUP((H75/10)*2,0)</f>
        <v>6</v>
      </c>
      <c r="L75" s="105">
        <f t="shared" si="10"/>
        <v>76</v>
      </c>
    </row>
    <row r="76" spans="1:12" s="105" customFormat="1" ht="24.5" customHeight="1">
      <c r="A76" s="105" t="s">
        <v>947</v>
      </c>
      <c r="B76" s="105" t="s">
        <v>933</v>
      </c>
      <c r="C76" s="106" t="s">
        <v>226</v>
      </c>
      <c r="D76" s="106" t="s">
        <v>227</v>
      </c>
      <c r="E76" s="107" t="s">
        <v>81</v>
      </c>
      <c r="F76" s="106" t="s">
        <v>225</v>
      </c>
      <c r="G76" s="106" t="s">
        <v>49</v>
      </c>
      <c r="H76" s="105">
        <v>34</v>
      </c>
      <c r="I76" s="105">
        <f t="shared" si="15"/>
        <v>7</v>
      </c>
      <c r="J76" s="105">
        <f t="shared" si="9"/>
        <v>82</v>
      </c>
      <c r="K76" s="105">
        <f t="shared" si="19"/>
        <v>7</v>
      </c>
      <c r="L76" s="105">
        <f t="shared" si="10"/>
        <v>89</v>
      </c>
    </row>
    <row r="77" spans="1:12" s="105" customFormat="1" ht="24.5" customHeight="1">
      <c r="A77" s="105" t="s">
        <v>947</v>
      </c>
      <c r="B77" s="105" t="s">
        <v>933</v>
      </c>
      <c r="C77" s="106" t="s">
        <v>228</v>
      </c>
      <c r="D77" s="106" t="s">
        <v>229</v>
      </c>
      <c r="E77" s="107" t="s">
        <v>81</v>
      </c>
      <c r="F77" s="106" t="s">
        <v>225</v>
      </c>
      <c r="G77" s="106" t="s">
        <v>50</v>
      </c>
      <c r="H77" s="105">
        <v>14</v>
      </c>
      <c r="I77" s="105">
        <f t="shared" ref="I77:I80" si="20">ROUNDUP(H77*30%,0)</f>
        <v>5</v>
      </c>
      <c r="J77" s="105">
        <f t="shared" si="9"/>
        <v>38</v>
      </c>
      <c r="K77" s="105">
        <f t="shared" si="19"/>
        <v>3</v>
      </c>
      <c r="L77" s="105">
        <f t="shared" si="10"/>
        <v>41</v>
      </c>
    </row>
    <row r="78" spans="1:12" s="105" customFormat="1" ht="24.5" customHeight="1">
      <c r="A78" s="105" t="s">
        <v>947</v>
      </c>
      <c r="B78" s="105" t="s">
        <v>933</v>
      </c>
      <c r="C78" s="106" t="s">
        <v>230</v>
      </c>
      <c r="D78" s="106" t="s">
        <v>231</v>
      </c>
      <c r="E78" s="107" t="s">
        <v>81</v>
      </c>
      <c r="F78" s="106" t="s">
        <v>225</v>
      </c>
      <c r="G78" s="106" t="s">
        <v>51</v>
      </c>
      <c r="H78" s="105">
        <v>13</v>
      </c>
      <c r="I78" s="105">
        <f t="shared" si="20"/>
        <v>4</v>
      </c>
      <c r="J78" s="105">
        <f t="shared" si="9"/>
        <v>34</v>
      </c>
      <c r="K78" s="105">
        <f t="shared" si="19"/>
        <v>3</v>
      </c>
      <c r="L78" s="105">
        <f t="shared" si="10"/>
        <v>37</v>
      </c>
    </row>
    <row r="79" spans="1:12" s="105" customFormat="1" ht="24.5" customHeight="1">
      <c r="A79" s="105" t="s">
        <v>947</v>
      </c>
      <c r="B79" s="105" t="s">
        <v>933</v>
      </c>
      <c r="C79" s="106" t="s">
        <v>232</v>
      </c>
      <c r="D79" s="106" t="s">
        <v>233</v>
      </c>
      <c r="E79" s="107" t="s">
        <v>81</v>
      </c>
      <c r="F79" s="106" t="s">
        <v>225</v>
      </c>
      <c r="G79" s="106" t="s">
        <v>52</v>
      </c>
      <c r="H79" s="105">
        <v>4</v>
      </c>
      <c r="I79" s="105">
        <f>ROUNDUP(H79*40%,0)</f>
        <v>2</v>
      </c>
      <c r="J79" s="105">
        <f t="shared" si="9"/>
        <v>12</v>
      </c>
      <c r="K79" s="105">
        <f t="shared" si="19"/>
        <v>1</v>
      </c>
      <c r="L79" s="105">
        <f t="shared" si="10"/>
        <v>13</v>
      </c>
    </row>
    <row r="80" spans="1:12" s="105" customFormat="1" ht="24.5" customHeight="1">
      <c r="A80" s="105" t="s">
        <v>947</v>
      </c>
      <c r="B80" s="105" t="s">
        <v>933</v>
      </c>
      <c r="C80" s="106" t="s">
        <v>234</v>
      </c>
      <c r="D80" s="106" t="s">
        <v>235</v>
      </c>
      <c r="E80" s="107" t="s">
        <v>81</v>
      </c>
      <c r="F80" s="106" t="s">
        <v>225</v>
      </c>
      <c r="G80" s="106" t="s">
        <v>53</v>
      </c>
      <c r="H80" s="105">
        <v>6</v>
      </c>
      <c r="I80" s="105">
        <f t="shared" si="20"/>
        <v>2</v>
      </c>
      <c r="J80" s="105">
        <f t="shared" si="9"/>
        <v>16</v>
      </c>
      <c r="K80" s="105">
        <f t="shared" si="19"/>
        <v>2</v>
      </c>
      <c r="L80" s="105">
        <f t="shared" si="10"/>
        <v>18</v>
      </c>
    </row>
    <row r="81" spans="1:12" s="105" customFormat="1" ht="24.5" customHeight="1">
      <c r="A81" s="105" t="s">
        <v>948</v>
      </c>
      <c r="B81" s="105" t="s">
        <v>933</v>
      </c>
      <c r="C81" s="106" t="s">
        <v>236</v>
      </c>
      <c r="D81" s="106" t="s">
        <v>237</v>
      </c>
      <c r="E81" s="107" t="s">
        <v>81</v>
      </c>
      <c r="F81" s="106" t="s">
        <v>238</v>
      </c>
      <c r="G81" s="106" t="s">
        <v>48</v>
      </c>
      <c r="H81" s="105">
        <v>87</v>
      </c>
      <c r="I81" s="105">
        <f t="shared" si="15"/>
        <v>18</v>
      </c>
      <c r="J81" s="105">
        <f t="shared" si="9"/>
        <v>210</v>
      </c>
      <c r="K81" s="105">
        <f t="shared" si="19"/>
        <v>18</v>
      </c>
      <c r="L81" s="105">
        <f t="shared" si="10"/>
        <v>228</v>
      </c>
    </row>
    <row r="82" spans="1:12" s="105" customFormat="1" ht="24.5" customHeight="1">
      <c r="A82" s="105" t="s">
        <v>948</v>
      </c>
      <c r="B82" s="105" t="s">
        <v>933</v>
      </c>
      <c r="C82" s="106" t="s">
        <v>239</v>
      </c>
      <c r="D82" s="106" t="s">
        <v>240</v>
      </c>
      <c r="E82" s="107" t="s">
        <v>81</v>
      </c>
      <c r="F82" s="106" t="s">
        <v>238</v>
      </c>
      <c r="G82" s="106" t="s">
        <v>49</v>
      </c>
      <c r="H82" s="105">
        <v>102</v>
      </c>
      <c r="I82" s="105">
        <f t="shared" si="15"/>
        <v>21</v>
      </c>
      <c r="J82" s="105">
        <f t="shared" si="9"/>
        <v>246</v>
      </c>
      <c r="K82" s="105">
        <f t="shared" si="19"/>
        <v>21</v>
      </c>
      <c r="L82" s="105">
        <f t="shared" si="10"/>
        <v>267</v>
      </c>
    </row>
    <row r="83" spans="1:12" s="105" customFormat="1" ht="24.5" customHeight="1">
      <c r="A83" s="105" t="s">
        <v>948</v>
      </c>
      <c r="B83" s="105" t="s">
        <v>933</v>
      </c>
      <c r="C83" s="106" t="s">
        <v>241</v>
      </c>
      <c r="D83" s="106" t="s">
        <v>242</v>
      </c>
      <c r="E83" s="107" t="s">
        <v>81</v>
      </c>
      <c r="F83" s="106" t="s">
        <v>238</v>
      </c>
      <c r="G83" s="106" t="s">
        <v>50</v>
      </c>
      <c r="H83" s="105">
        <v>42</v>
      </c>
      <c r="I83" s="105">
        <f t="shared" si="15"/>
        <v>9</v>
      </c>
      <c r="J83" s="105">
        <f t="shared" si="9"/>
        <v>102</v>
      </c>
      <c r="K83" s="105">
        <f t="shared" si="19"/>
        <v>9</v>
      </c>
      <c r="L83" s="105">
        <f t="shared" si="10"/>
        <v>111</v>
      </c>
    </row>
    <row r="84" spans="1:12" s="105" customFormat="1" ht="24.5" customHeight="1">
      <c r="A84" s="105" t="s">
        <v>948</v>
      </c>
      <c r="B84" s="105" t="s">
        <v>933</v>
      </c>
      <c r="C84" s="106" t="s">
        <v>243</v>
      </c>
      <c r="D84" s="106" t="s">
        <v>244</v>
      </c>
      <c r="E84" s="107" t="s">
        <v>81</v>
      </c>
      <c r="F84" s="106" t="s">
        <v>238</v>
      </c>
      <c r="G84" s="106" t="s">
        <v>51</v>
      </c>
      <c r="H84" s="105">
        <v>40</v>
      </c>
      <c r="I84" s="105">
        <f t="shared" si="15"/>
        <v>8</v>
      </c>
      <c r="J84" s="105">
        <f t="shared" si="9"/>
        <v>96</v>
      </c>
      <c r="K84" s="105">
        <f t="shared" si="19"/>
        <v>8</v>
      </c>
      <c r="L84" s="105">
        <f t="shared" si="10"/>
        <v>104</v>
      </c>
    </row>
    <row r="85" spans="1:12" s="105" customFormat="1" ht="24.5" customHeight="1">
      <c r="A85" s="105" t="s">
        <v>948</v>
      </c>
      <c r="B85" s="105" t="s">
        <v>933</v>
      </c>
      <c r="C85" s="106" t="s">
        <v>245</v>
      </c>
      <c r="D85" s="106" t="s">
        <v>246</v>
      </c>
      <c r="E85" s="107" t="s">
        <v>81</v>
      </c>
      <c r="F85" s="106" t="s">
        <v>238</v>
      </c>
      <c r="G85" s="106" t="s">
        <v>52</v>
      </c>
      <c r="H85" s="105">
        <v>11</v>
      </c>
      <c r="I85" s="105">
        <f>ROUNDUP(H85*30%,0)</f>
        <v>4</v>
      </c>
      <c r="J85" s="105">
        <f t="shared" si="9"/>
        <v>30</v>
      </c>
      <c r="K85" s="105">
        <f t="shared" si="19"/>
        <v>3</v>
      </c>
      <c r="L85" s="105">
        <f t="shared" si="10"/>
        <v>33</v>
      </c>
    </row>
    <row r="86" spans="1:12" s="105" customFormat="1" ht="24.5" customHeight="1">
      <c r="A86" s="105" t="s">
        <v>948</v>
      </c>
      <c r="B86" s="105" t="s">
        <v>933</v>
      </c>
      <c r="C86" s="106" t="s">
        <v>247</v>
      </c>
      <c r="D86" s="106" t="s">
        <v>248</v>
      </c>
      <c r="E86" s="107" t="s">
        <v>81</v>
      </c>
      <c r="F86" s="106" t="s">
        <v>238</v>
      </c>
      <c r="G86" s="106" t="s">
        <v>53</v>
      </c>
      <c r="H86" s="105">
        <v>18</v>
      </c>
      <c r="I86" s="105">
        <f t="shared" si="15"/>
        <v>4</v>
      </c>
      <c r="J86" s="105">
        <f t="shared" si="9"/>
        <v>44</v>
      </c>
      <c r="K86" s="105">
        <f t="shared" si="19"/>
        <v>4</v>
      </c>
      <c r="L86" s="105">
        <f t="shared" si="10"/>
        <v>48</v>
      </c>
    </row>
    <row r="87" spans="1:12" s="105" customFormat="1" ht="24.5" customHeight="1">
      <c r="A87" s="105" t="s">
        <v>949</v>
      </c>
      <c r="B87" s="105" t="s">
        <v>933</v>
      </c>
      <c r="C87" s="106" t="s">
        <v>249</v>
      </c>
      <c r="D87" s="106" t="s">
        <v>250</v>
      </c>
      <c r="E87" s="107" t="s">
        <v>81</v>
      </c>
      <c r="F87" s="106" t="s">
        <v>251</v>
      </c>
      <c r="G87" s="106" t="s">
        <v>48</v>
      </c>
      <c r="H87" s="105">
        <v>44</v>
      </c>
      <c r="I87" s="105">
        <f t="shared" si="15"/>
        <v>9</v>
      </c>
      <c r="J87" s="105">
        <f t="shared" si="9"/>
        <v>106</v>
      </c>
      <c r="K87" s="105">
        <f t="shared" si="19"/>
        <v>9</v>
      </c>
      <c r="L87" s="105">
        <f t="shared" si="10"/>
        <v>115</v>
      </c>
    </row>
    <row r="88" spans="1:12" s="105" customFormat="1" ht="24.5" customHeight="1">
      <c r="A88" s="105" t="s">
        <v>949</v>
      </c>
      <c r="B88" s="105" t="s">
        <v>933</v>
      </c>
      <c r="C88" s="106" t="s">
        <v>252</v>
      </c>
      <c r="D88" s="106" t="s">
        <v>253</v>
      </c>
      <c r="E88" s="107" t="s">
        <v>81</v>
      </c>
      <c r="F88" s="106" t="s">
        <v>251</v>
      </c>
      <c r="G88" s="106" t="s">
        <v>49</v>
      </c>
      <c r="H88" s="105">
        <v>51</v>
      </c>
      <c r="I88" s="105">
        <f t="shared" si="15"/>
        <v>11</v>
      </c>
      <c r="J88" s="105">
        <f t="shared" si="9"/>
        <v>124</v>
      </c>
      <c r="K88" s="105">
        <f t="shared" si="19"/>
        <v>11</v>
      </c>
      <c r="L88" s="105">
        <f t="shared" si="10"/>
        <v>135</v>
      </c>
    </row>
    <row r="89" spans="1:12" s="105" customFormat="1" ht="24.5" customHeight="1">
      <c r="A89" s="105" t="s">
        <v>949</v>
      </c>
      <c r="B89" s="105" t="s">
        <v>933</v>
      </c>
      <c r="C89" s="106" t="s">
        <v>254</v>
      </c>
      <c r="D89" s="106" t="s">
        <v>255</v>
      </c>
      <c r="E89" s="107" t="s">
        <v>81</v>
      </c>
      <c r="F89" s="106" t="s">
        <v>251</v>
      </c>
      <c r="G89" s="106" t="s">
        <v>50</v>
      </c>
      <c r="H89" s="105">
        <v>21</v>
      </c>
      <c r="I89" s="105">
        <f t="shared" si="15"/>
        <v>5</v>
      </c>
      <c r="J89" s="105">
        <f t="shared" si="9"/>
        <v>52</v>
      </c>
      <c r="K89" s="105">
        <f t="shared" si="19"/>
        <v>5</v>
      </c>
      <c r="L89" s="105">
        <f t="shared" si="10"/>
        <v>57</v>
      </c>
    </row>
    <row r="90" spans="1:12" s="105" customFormat="1" ht="24.5" customHeight="1">
      <c r="A90" s="105" t="s">
        <v>949</v>
      </c>
      <c r="B90" s="105" t="s">
        <v>933</v>
      </c>
      <c r="C90" s="106" t="s">
        <v>256</v>
      </c>
      <c r="D90" s="106" t="s">
        <v>257</v>
      </c>
      <c r="E90" s="107" t="s">
        <v>81</v>
      </c>
      <c r="F90" s="106" t="s">
        <v>251</v>
      </c>
      <c r="G90" s="106" t="s">
        <v>51</v>
      </c>
      <c r="H90" s="105">
        <v>20</v>
      </c>
      <c r="I90" s="105">
        <f t="shared" si="15"/>
        <v>4</v>
      </c>
      <c r="J90" s="105">
        <f t="shared" si="9"/>
        <v>48</v>
      </c>
      <c r="K90" s="105">
        <f t="shared" si="19"/>
        <v>4</v>
      </c>
      <c r="L90" s="105">
        <f t="shared" si="10"/>
        <v>52</v>
      </c>
    </row>
    <row r="91" spans="1:12" s="105" customFormat="1" ht="24.5" customHeight="1">
      <c r="A91" s="105" t="s">
        <v>949</v>
      </c>
      <c r="B91" s="105" t="s">
        <v>933</v>
      </c>
      <c r="C91" s="106" t="s">
        <v>258</v>
      </c>
      <c r="D91" s="106" t="s">
        <v>259</v>
      </c>
      <c r="E91" s="107" t="s">
        <v>81</v>
      </c>
      <c r="F91" s="106" t="s">
        <v>251</v>
      </c>
      <c r="G91" s="106" t="s">
        <v>52</v>
      </c>
      <c r="H91" s="105">
        <v>5</v>
      </c>
      <c r="I91" s="105">
        <f>ROUNDUP(H91*40%,0)</f>
        <v>2</v>
      </c>
      <c r="J91" s="105">
        <f t="shared" si="9"/>
        <v>14</v>
      </c>
      <c r="K91" s="105">
        <f t="shared" si="19"/>
        <v>1</v>
      </c>
      <c r="L91" s="105">
        <f t="shared" si="10"/>
        <v>15</v>
      </c>
    </row>
    <row r="92" spans="1:12" s="105" customFormat="1" ht="24.5" customHeight="1">
      <c r="A92" s="105" t="s">
        <v>949</v>
      </c>
      <c r="B92" s="105" t="s">
        <v>933</v>
      </c>
      <c r="C92" s="106" t="s">
        <v>260</v>
      </c>
      <c r="D92" s="106" t="s">
        <v>261</v>
      </c>
      <c r="E92" s="107" t="s">
        <v>81</v>
      </c>
      <c r="F92" s="106" t="s">
        <v>251</v>
      </c>
      <c r="G92" s="106" t="s">
        <v>53</v>
      </c>
      <c r="H92" s="105">
        <v>9</v>
      </c>
      <c r="I92" s="105">
        <f t="shared" ref="I92" si="21">ROUNDUP(H92*30%,0)</f>
        <v>3</v>
      </c>
      <c r="J92" s="105">
        <f t="shared" si="9"/>
        <v>24</v>
      </c>
      <c r="K92" s="105">
        <f t="shared" si="19"/>
        <v>2</v>
      </c>
      <c r="L92" s="105">
        <f t="shared" si="10"/>
        <v>26</v>
      </c>
    </row>
    <row r="93" spans="1:12" s="105" customFormat="1" ht="24.5" customHeight="1">
      <c r="A93" s="105" t="s">
        <v>950</v>
      </c>
      <c r="B93" s="105" t="s">
        <v>933</v>
      </c>
      <c r="C93" s="106" t="s">
        <v>262</v>
      </c>
      <c r="D93" s="106" t="s">
        <v>263</v>
      </c>
      <c r="E93" s="107" t="s">
        <v>81</v>
      </c>
      <c r="F93" s="106" t="s">
        <v>264</v>
      </c>
      <c r="G93" s="106" t="s">
        <v>48</v>
      </c>
      <c r="H93" s="105">
        <v>160</v>
      </c>
      <c r="I93" s="105">
        <f t="shared" si="15"/>
        <v>32</v>
      </c>
      <c r="J93" s="105">
        <f t="shared" si="9"/>
        <v>384</v>
      </c>
      <c r="K93" s="105">
        <f t="shared" si="19"/>
        <v>32</v>
      </c>
      <c r="L93" s="105">
        <f t="shared" si="10"/>
        <v>416</v>
      </c>
    </row>
    <row r="94" spans="1:12" s="105" customFormat="1" ht="24.5" customHeight="1">
      <c r="A94" s="105" t="s">
        <v>950</v>
      </c>
      <c r="B94" s="105" t="s">
        <v>933</v>
      </c>
      <c r="C94" s="106" t="s">
        <v>265</v>
      </c>
      <c r="D94" s="106" t="s">
        <v>266</v>
      </c>
      <c r="E94" s="107" t="s">
        <v>81</v>
      </c>
      <c r="F94" s="106" t="s">
        <v>264</v>
      </c>
      <c r="G94" s="106" t="s">
        <v>49</v>
      </c>
      <c r="H94" s="105">
        <v>187</v>
      </c>
      <c r="I94" s="105">
        <f t="shared" si="15"/>
        <v>38</v>
      </c>
      <c r="J94" s="105">
        <f t="shared" si="9"/>
        <v>450</v>
      </c>
      <c r="K94" s="105">
        <f t="shared" si="19"/>
        <v>38</v>
      </c>
      <c r="L94" s="105">
        <f t="shared" si="10"/>
        <v>488</v>
      </c>
    </row>
    <row r="95" spans="1:12" s="105" customFormat="1" ht="24.5" customHeight="1">
      <c r="A95" s="105" t="s">
        <v>950</v>
      </c>
      <c r="B95" s="105" t="s">
        <v>933</v>
      </c>
      <c r="C95" s="106" t="s">
        <v>267</v>
      </c>
      <c r="D95" s="106" t="s">
        <v>268</v>
      </c>
      <c r="E95" s="107" t="s">
        <v>81</v>
      </c>
      <c r="F95" s="106" t="s">
        <v>264</v>
      </c>
      <c r="G95" s="106" t="s">
        <v>50</v>
      </c>
      <c r="H95" s="105">
        <v>77</v>
      </c>
      <c r="I95" s="105">
        <f t="shared" si="15"/>
        <v>16</v>
      </c>
      <c r="J95" s="105">
        <f t="shared" si="9"/>
        <v>186</v>
      </c>
      <c r="K95" s="105">
        <f t="shared" si="19"/>
        <v>16</v>
      </c>
      <c r="L95" s="105">
        <f t="shared" si="10"/>
        <v>202</v>
      </c>
    </row>
    <row r="96" spans="1:12" s="105" customFormat="1" ht="24.5" customHeight="1">
      <c r="A96" s="105" t="s">
        <v>950</v>
      </c>
      <c r="B96" s="105" t="s">
        <v>933</v>
      </c>
      <c r="C96" s="106" t="s">
        <v>269</v>
      </c>
      <c r="D96" s="106" t="s">
        <v>270</v>
      </c>
      <c r="E96" s="107" t="s">
        <v>81</v>
      </c>
      <c r="F96" s="106" t="s">
        <v>264</v>
      </c>
      <c r="G96" s="106" t="s">
        <v>51</v>
      </c>
      <c r="H96" s="105">
        <v>74</v>
      </c>
      <c r="I96" s="105">
        <f t="shared" si="15"/>
        <v>15</v>
      </c>
      <c r="J96" s="105">
        <f t="shared" si="9"/>
        <v>178</v>
      </c>
      <c r="K96" s="105">
        <f t="shared" si="19"/>
        <v>15</v>
      </c>
      <c r="L96" s="105">
        <f t="shared" si="10"/>
        <v>193</v>
      </c>
    </row>
    <row r="97" spans="1:12" s="105" customFormat="1" ht="24.5" customHeight="1">
      <c r="A97" s="105" t="s">
        <v>950</v>
      </c>
      <c r="B97" s="105" t="s">
        <v>933</v>
      </c>
      <c r="C97" s="106" t="s">
        <v>271</v>
      </c>
      <c r="D97" s="106" t="s">
        <v>272</v>
      </c>
      <c r="E97" s="107" t="s">
        <v>81</v>
      </c>
      <c r="F97" s="106" t="s">
        <v>264</v>
      </c>
      <c r="G97" s="106" t="s">
        <v>52</v>
      </c>
      <c r="H97" s="105">
        <v>19</v>
      </c>
      <c r="I97" s="105">
        <f t="shared" si="15"/>
        <v>4</v>
      </c>
      <c r="J97" s="105">
        <f t="shared" ref="J97:J160" si="22">SUM(H97:I97)*2</f>
        <v>46</v>
      </c>
      <c r="K97" s="105">
        <f t="shared" si="19"/>
        <v>4</v>
      </c>
      <c r="L97" s="105">
        <f t="shared" ref="L97:L160" si="23">J97+K97</f>
        <v>50</v>
      </c>
    </row>
    <row r="98" spans="1:12" s="105" customFormat="1" ht="24.5" customHeight="1">
      <c r="A98" s="105" t="s">
        <v>950</v>
      </c>
      <c r="B98" s="105" t="s">
        <v>933</v>
      </c>
      <c r="C98" s="106" t="s">
        <v>273</v>
      </c>
      <c r="D98" s="106" t="s">
        <v>274</v>
      </c>
      <c r="E98" s="107" t="s">
        <v>81</v>
      </c>
      <c r="F98" s="106" t="s">
        <v>264</v>
      </c>
      <c r="G98" s="106" t="s">
        <v>53</v>
      </c>
      <c r="H98" s="105">
        <v>33</v>
      </c>
      <c r="I98" s="105">
        <f t="shared" si="15"/>
        <v>7</v>
      </c>
      <c r="J98" s="105">
        <f t="shared" si="22"/>
        <v>80</v>
      </c>
      <c r="K98" s="105">
        <f t="shared" si="19"/>
        <v>7</v>
      </c>
      <c r="L98" s="105">
        <f t="shared" si="23"/>
        <v>87</v>
      </c>
    </row>
    <row r="99" spans="1:12" s="105" customFormat="1" ht="24.5" customHeight="1">
      <c r="A99" s="105" t="s">
        <v>951</v>
      </c>
      <c r="B99" s="105" t="s">
        <v>933</v>
      </c>
      <c r="C99" s="106" t="s">
        <v>275</v>
      </c>
      <c r="D99" s="106" t="s">
        <v>276</v>
      </c>
      <c r="E99" s="107" t="s">
        <v>81</v>
      </c>
      <c r="F99" s="106" t="s">
        <v>277</v>
      </c>
      <c r="G99" s="106" t="s">
        <v>48</v>
      </c>
      <c r="H99" s="105">
        <v>29</v>
      </c>
      <c r="I99" s="105">
        <f t="shared" si="15"/>
        <v>6</v>
      </c>
      <c r="J99" s="105">
        <f t="shared" si="22"/>
        <v>70</v>
      </c>
      <c r="K99" s="105">
        <f t="shared" si="19"/>
        <v>6</v>
      </c>
      <c r="L99" s="105">
        <f t="shared" si="23"/>
        <v>76</v>
      </c>
    </row>
    <row r="100" spans="1:12" s="105" customFormat="1" ht="24.5" customHeight="1">
      <c r="A100" s="105" t="s">
        <v>951</v>
      </c>
      <c r="B100" s="105" t="s">
        <v>933</v>
      </c>
      <c r="C100" s="106" t="s">
        <v>278</v>
      </c>
      <c r="D100" s="106" t="s">
        <v>279</v>
      </c>
      <c r="E100" s="107" t="s">
        <v>81</v>
      </c>
      <c r="F100" s="106" t="s">
        <v>277</v>
      </c>
      <c r="G100" s="106" t="s">
        <v>49</v>
      </c>
      <c r="H100" s="105">
        <v>34</v>
      </c>
      <c r="I100" s="105">
        <f t="shared" si="15"/>
        <v>7</v>
      </c>
      <c r="J100" s="105">
        <f t="shared" si="22"/>
        <v>82</v>
      </c>
      <c r="K100" s="105">
        <f t="shared" si="19"/>
        <v>7</v>
      </c>
      <c r="L100" s="105">
        <f t="shared" si="23"/>
        <v>89</v>
      </c>
    </row>
    <row r="101" spans="1:12" s="105" customFormat="1" ht="24.5" customHeight="1">
      <c r="A101" s="105" t="s">
        <v>951</v>
      </c>
      <c r="B101" s="105" t="s">
        <v>933</v>
      </c>
      <c r="C101" s="106" t="s">
        <v>280</v>
      </c>
      <c r="D101" s="106" t="s">
        <v>281</v>
      </c>
      <c r="E101" s="107" t="s">
        <v>81</v>
      </c>
      <c r="F101" s="106" t="s">
        <v>277</v>
      </c>
      <c r="G101" s="106" t="s">
        <v>50</v>
      </c>
      <c r="H101" s="105">
        <v>14</v>
      </c>
      <c r="I101" s="105">
        <f t="shared" ref="I101:I104" si="24">ROUNDUP(H101*30%,0)</f>
        <v>5</v>
      </c>
      <c r="J101" s="105">
        <f t="shared" si="22"/>
        <v>38</v>
      </c>
      <c r="K101" s="105">
        <f t="shared" si="19"/>
        <v>3</v>
      </c>
      <c r="L101" s="105">
        <f t="shared" si="23"/>
        <v>41</v>
      </c>
    </row>
    <row r="102" spans="1:12" s="105" customFormat="1" ht="24.5" customHeight="1">
      <c r="A102" s="105" t="s">
        <v>951</v>
      </c>
      <c r="B102" s="105" t="s">
        <v>933</v>
      </c>
      <c r="C102" s="106" t="s">
        <v>282</v>
      </c>
      <c r="D102" s="106" t="s">
        <v>283</v>
      </c>
      <c r="E102" s="107" t="s">
        <v>81</v>
      </c>
      <c r="F102" s="106" t="s">
        <v>277</v>
      </c>
      <c r="G102" s="106" t="s">
        <v>51</v>
      </c>
      <c r="H102" s="105">
        <v>13</v>
      </c>
      <c r="I102" s="105">
        <f t="shared" si="24"/>
        <v>4</v>
      </c>
      <c r="J102" s="105">
        <f t="shared" si="22"/>
        <v>34</v>
      </c>
      <c r="K102" s="105">
        <f t="shared" si="19"/>
        <v>3</v>
      </c>
      <c r="L102" s="105">
        <f t="shared" si="23"/>
        <v>37</v>
      </c>
    </row>
    <row r="103" spans="1:12" s="105" customFormat="1" ht="24.5" customHeight="1">
      <c r="A103" s="105" t="s">
        <v>951</v>
      </c>
      <c r="B103" s="105" t="s">
        <v>933</v>
      </c>
      <c r="C103" s="106" t="s">
        <v>284</v>
      </c>
      <c r="D103" s="106" t="s">
        <v>285</v>
      </c>
      <c r="E103" s="107" t="s">
        <v>81</v>
      </c>
      <c r="F103" s="106" t="s">
        <v>277</v>
      </c>
      <c r="G103" s="106" t="s">
        <v>52</v>
      </c>
      <c r="H103" s="105">
        <v>4</v>
      </c>
      <c r="I103" s="105">
        <f>ROUNDUP(H103*40%,0)</f>
        <v>2</v>
      </c>
      <c r="J103" s="105">
        <f t="shared" si="22"/>
        <v>12</v>
      </c>
      <c r="K103" s="105">
        <f t="shared" si="19"/>
        <v>1</v>
      </c>
      <c r="L103" s="105">
        <f t="shared" si="23"/>
        <v>13</v>
      </c>
    </row>
    <row r="104" spans="1:12" s="105" customFormat="1" ht="24.5" customHeight="1">
      <c r="A104" s="105" t="s">
        <v>951</v>
      </c>
      <c r="B104" s="105" t="s">
        <v>933</v>
      </c>
      <c r="C104" s="106" t="s">
        <v>286</v>
      </c>
      <c r="D104" s="106" t="s">
        <v>287</v>
      </c>
      <c r="E104" s="107" t="s">
        <v>81</v>
      </c>
      <c r="F104" s="106" t="s">
        <v>277</v>
      </c>
      <c r="G104" s="106" t="s">
        <v>53</v>
      </c>
      <c r="H104" s="105">
        <v>6</v>
      </c>
      <c r="I104" s="105">
        <f t="shared" si="24"/>
        <v>2</v>
      </c>
      <c r="J104" s="105">
        <f t="shared" si="22"/>
        <v>16</v>
      </c>
      <c r="K104" s="105">
        <f t="shared" si="19"/>
        <v>2</v>
      </c>
      <c r="L104" s="105">
        <f t="shared" si="23"/>
        <v>18</v>
      </c>
    </row>
    <row r="105" spans="1:12" s="105" customFormat="1" ht="24.5" customHeight="1">
      <c r="A105" s="105" t="s">
        <v>952</v>
      </c>
      <c r="B105" s="105" t="s">
        <v>933</v>
      </c>
      <c r="C105" s="106" t="s">
        <v>288</v>
      </c>
      <c r="D105" s="106" t="s">
        <v>289</v>
      </c>
      <c r="E105" s="107" t="s">
        <v>81</v>
      </c>
      <c r="F105" s="106" t="s">
        <v>290</v>
      </c>
      <c r="G105" s="106" t="s">
        <v>48</v>
      </c>
      <c r="H105" s="105">
        <v>44</v>
      </c>
      <c r="I105" s="105">
        <f t="shared" si="15"/>
        <v>9</v>
      </c>
      <c r="J105" s="105">
        <f t="shared" si="22"/>
        <v>106</v>
      </c>
      <c r="K105" s="105">
        <f t="shared" si="19"/>
        <v>9</v>
      </c>
      <c r="L105" s="105">
        <f t="shared" si="23"/>
        <v>115</v>
      </c>
    </row>
    <row r="106" spans="1:12" s="105" customFormat="1" ht="24.5" customHeight="1">
      <c r="A106" s="105" t="s">
        <v>952</v>
      </c>
      <c r="B106" s="105" t="s">
        <v>933</v>
      </c>
      <c r="C106" s="106" t="s">
        <v>291</v>
      </c>
      <c r="D106" s="106" t="s">
        <v>292</v>
      </c>
      <c r="E106" s="107" t="s">
        <v>81</v>
      </c>
      <c r="F106" s="106" t="s">
        <v>290</v>
      </c>
      <c r="G106" s="106" t="s">
        <v>49</v>
      </c>
      <c r="H106" s="105">
        <v>51</v>
      </c>
      <c r="I106" s="105">
        <f t="shared" si="15"/>
        <v>11</v>
      </c>
      <c r="J106" s="105">
        <f t="shared" si="22"/>
        <v>124</v>
      </c>
      <c r="K106" s="105">
        <f t="shared" si="19"/>
        <v>11</v>
      </c>
      <c r="L106" s="105">
        <f t="shared" si="23"/>
        <v>135</v>
      </c>
    </row>
    <row r="107" spans="1:12" s="105" customFormat="1" ht="24.5" customHeight="1">
      <c r="A107" s="105" t="s">
        <v>952</v>
      </c>
      <c r="B107" s="105" t="s">
        <v>933</v>
      </c>
      <c r="C107" s="106" t="s">
        <v>293</v>
      </c>
      <c r="D107" s="106" t="s">
        <v>294</v>
      </c>
      <c r="E107" s="107" t="s">
        <v>81</v>
      </c>
      <c r="F107" s="106" t="s">
        <v>290</v>
      </c>
      <c r="G107" s="106" t="s">
        <v>50</v>
      </c>
      <c r="H107" s="105">
        <v>21</v>
      </c>
      <c r="I107" s="105">
        <f t="shared" si="15"/>
        <v>5</v>
      </c>
      <c r="J107" s="105">
        <f t="shared" si="22"/>
        <v>52</v>
      </c>
      <c r="K107" s="105">
        <f t="shared" si="19"/>
        <v>5</v>
      </c>
      <c r="L107" s="105">
        <f t="shared" si="23"/>
        <v>57</v>
      </c>
    </row>
    <row r="108" spans="1:12" s="105" customFormat="1" ht="24.5" customHeight="1">
      <c r="A108" s="105" t="s">
        <v>952</v>
      </c>
      <c r="B108" s="105" t="s">
        <v>933</v>
      </c>
      <c r="C108" s="106" t="s">
        <v>295</v>
      </c>
      <c r="D108" s="106" t="s">
        <v>296</v>
      </c>
      <c r="E108" s="107" t="s">
        <v>81</v>
      </c>
      <c r="F108" s="106" t="s">
        <v>290</v>
      </c>
      <c r="G108" s="106" t="s">
        <v>51</v>
      </c>
      <c r="H108" s="105">
        <v>20</v>
      </c>
      <c r="I108" s="105">
        <f t="shared" si="15"/>
        <v>4</v>
      </c>
      <c r="J108" s="105">
        <f t="shared" si="22"/>
        <v>48</v>
      </c>
      <c r="K108" s="105">
        <f t="shared" si="19"/>
        <v>4</v>
      </c>
      <c r="L108" s="105">
        <f t="shared" si="23"/>
        <v>52</v>
      </c>
    </row>
    <row r="109" spans="1:12" s="105" customFormat="1" ht="24.5" customHeight="1">
      <c r="A109" s="105" t="s">
        <v>952</v>
      </c>
      <c r="B109" s="105" t="s">
        <v>933</v>
      </c>
      <c r="C109" s="106" t="s">
        <v>297</v>
      </c>
      <c r="D109" s="106" t="s">
        <v>298</v>
      </c>
      <c r="E109" s="107" t="s">
        <v>81</v>
      </c>
      <c r="F109" s="106" t="s">
        <v>290</v>
      </c>
      <c r="G109" s="106" t="s">
        <v>52</v>
      </c>
      <c r="H109" s="105">
        <v>5</v>
      </c>
      <c r="I109" s="105">
        <f>ROUNDUP(H109*40%,0)</f>
        <v>2</v>
      </c>
      <c r="J109" s="105">
        <f t="shared" si="22"/>
        <v>14</v>
      </c>
      <c r="K109" s="105">
        <f t="shared" si="19"/>
        <v>1</v>
      </c>
      <c r="L109" s="105">
        <f t="shared" si="23"/>
        <v>15</v>
      </c>
    </row>
    <row r="110" spans="1:12" s="105" customFormat="1" ht="24.5" customHeight="1">
      <c r="A110" s="105" t="s">
        <v>952</v>
      </c>
      <c r="B110" s="105" t="s">
        <v>933</v>
      </c>
      <c r="C110" s="106" t="s">
        <v>299</v>
      </c>
      <c r="D110" s="106" t="s">
        <v>300</v>
      </c>
      <c r="E110" s="107" t="s">
        <v>81</v>
      </c>
      <c r="F110" s="106" t="s">
        <v>290</v>
      </c>
      <c r="G110" s="106" t="s">
        <v>53</v>
      </c>
      <c r="H110" s="105">
        <v>9</v>
      </c>
      <c r="I110" s="105">
        <f t="shared" ref="I110" si="25">ROUNDUP(H110*30%,0)</f>
        <v>3</v>
      </c>
      <c r="J110" s="105">
        <f t="shared" si="22"/>
        <v>24</v>
      </c>
      <c r="K110" s="105">
        <f t="shared" si="19"/>
        <v>2</v>
      </c>
      <c r="L110" s="105">
        <f t="shared" si="23"/>
        <v>26</v>
      </c>
    </row>
    <row r="111" spans="1:12" s="105" customFormat="1" ht="24.5" customHeight="1">
      <c r="A111" s="105" t="s">
        <v>953</v>
      </c>
      <c r="B111" s="105" t="s">
        <v>933</v>
      </c>
      <c r="C111" s="106" t="s">
        <v>301</v>
      </c>
      <c r="D111" s="106" t="s">
        <v>302</v>
      </c>
      <c r="E111" s="107" t="s">
        <v>81</v>
      </c>
      <c r="F111" s="106" t="s">
        <v>303</v>
      </c>
      <c r="G111" s="106" t="s">
        <v>48</v>
      </c>
      <c r="H111" s="105">
        <v>102</v>
      </c>
      <c r="I111" s="105">
        <f t="shared" si="15"/>
        <v>21</v>
      </c>
      <c r="J111" s="105">
        <f t="shared" si="22"/>
        <v>246</v>
      </c>
      <c r="K111" s="105">
        <f t="shared" si="19"/>
        <v>21</v>
      </c>
      <c r="L111" s="105">
        <f t="shared" si="23"/>
        <v>267</v>
      </c>
    </row>
    <row r="112" spans="1:12" s="105" customFormat="1" ht="24.5" customHeight="1">
      <c r="A112" s="105" t="s">
        <v>953</v>
      </c>
      <c r="B112" s="105" t="s">
        <v>933</v>
      </c>
      <c r="C112" s="106" t="s">
        <v>304</v>
      </c>
      <c r="D112" s="106" t="s">
        <v>305</v>
      </c>
      <c r="E112" s="107" t="s">
        <v>81</v>
      </c>
      <c r="F112" s="106" t="s">
        <v>303</v>
      </c>
      <c r="G112" s="106" t="s">
        <v>49</v>
      </c>
      <c r="H112" s="105">
        <v>119</v>
      </c>
      <c r="I112" s="105">
        <f t="shared" si="15"/>
        <v>24</v>
      </c>
      <c r="J112" s="105">
        <f t="shared" si="22"/>
        <v>286</v>
      </c>
      <c r="K112" s="105">
        <f t="shared" si="19"/>
        <v>24</v>
      </c>
      <c r="L112" s="105">
        <f t="shared" si="23"/>
        <v>310</v>
      </c>
    </row>
    <row r="113" spans="1:12" s="105" customFormat="1" ht="24.5" customHeight="1">
      <c r="A113" s="105" t="s">
        <v>953</v>
      </c>
      <c r="B113" s="105" t="s">
        <v>933</v>
      </c>
      <c r="C113" s="106" t="s">
        <v>306</v>
      </c>
      <c r="D113" s="106" t="s">
        <v>307</v>
      </c>
      <c r="E113" s="107" t="s">
        <v>81</v>
      </c>
      <c r="F113" s="106" t="s">
        <v>303</v>
      </c>
      <c r="G113" s="106" t="s">
        <v>50</v>
      </c>
      <c r="H113" s="105">
        <v>49</v>
      </c>
      <c r="I113" s="105">
        <f t="shared" si="15"/>
        <v>10</v>
      </c>
      <c r="J113" s="105">
        <f t="shared" si="22"/>
        <v>118</v>
      </c>
      <c r="K113" s="105">
        <f t="shared" si="19"/>
        <v>10</v>
      </c>
      <c r="L113" s="105">
        <f t="shared" si="23"/>
        <v>128</v>
      </c>
    </row>
    <row r="114" spans="1:12" s="105" customFormat="1" ht="24.5" customHeight="1">
      <c r="A114" s="105" t="s">
        <v>953</v>
      </c>
      <c r="B114" s="105" t="s">
        <v>933</v>
      </c>
      <c r="C114" s="106" t="s">
        <v>308</v>
      </c>
      <c r="D114" s="106" t="s">
        <v>309</v>
      </c>
      <c r="E114" s="107" t="s">
        <v>81</v>
      </c>
      <c r="F114" s="106" t="s">
        <v>303</v>
      </c>
      <c r="G114" s="106" t="s">
        <v>51</v>
      </c>
      <c r="H114" s="105">
        <v>47</v>
      </c>
      <c r="I114" s="105">
        <f t="shared" si="15"/>
        <v>10</v>
      </c>
      <c r="J114" s="105">
        <f t="shared" si="22"/>
        <v>114</v>
      </c>
      <c r="K114" s="105">
        <f t="shared" si="19"/>
        <v>10</v>
      </c>
      <c r="L114" s="105">
        <f t="shared" si="23"/>
        <v>124</v>
      </c>
    </row>
    <row r="115" spans="1:12" s="105" customFormat="1" ht="24.5" customHeight="1">
      <c r="A115" s="105" t="s">
        <v>953</v>
      </c>
      <c r="B115" s="105" t="s">
        <v>933</v>
      </c>
      <c r="C115" s="106" t="s">
        <v>310</v>
      </c>
      <c r="D115" s="106" t="s">
        <v>311</v>
      </c>
      <c r="E115" s="107" t="s">
        <v>81</v>
      </c>
      <c r="F115" s="106" t="s">
        <v>303</v>
      </c>
      <c r="G115" s="106" t="s">
        <v>52</v>
      </c>
      <c r="H115" s="105">
        <v>12</v>
      </c>
      <c r="I115" s="105">
        <f>ROUNDUP(H115*30%,0)</f>
        <v>4</v>
      </c>
      <c r="J115" s="105">
        <f t="shared" si="22"/>
        <v>32</v>
      </c>
      <c r="K115" s="105">
        <f t="shared" si="19"/>
        <v>3</v>
      </c>
      <c r="L115" s="105">
        <f t="shared" si="23"/>
        <v>35</v>
      </c>
    </row>
    <row r="116" spans="1:12" s="105" customFormat="1" ht="24.5" customHeight="1">
      <c r="A116" s="105" t="s">
        <v>953</v>
      </c>
      <c r="B116" s="105" t="s">
        <v>933</v>
      </c>
      <c r="C116" s="106" t="s">
        <v>312</v>
      </c>
      <c r="D116" s="106" t="s">
        <v>313</v>
      </c>
      <c r="E116" s="107" t="s">
        <v>81</v>
      </c>
      <c r="F116" s="106" t="s">
        <v>303</v>
      </c>
      <c r="G116" s="106" t="s">
        <v>53</v>
      </c>
      <c r="H116" s="105">
        <v>21</v>
      </c>
      <c r="I116" s="105">
        <f t="shared" si="15"/>
        <v>5</v>
      </c>
      <c r="J116" s="105">
        <f t="shared" si="22"/>
        <v>52</v>
      </c>
      <c r="K116" s="105">
        <f t="shared" si="19"/>
        <v>5</v>
      </c>
      <c r="L116" s="105">
        <f t="shared" si="23"/>
        <v>57</v>
      </c>
    </row>
    <row r="117" spans="1:12" s="105" customFormat="1" ht="24.5" customHeight="1">
      <c r="A117" s="105" t="s">
        <v>954</v>
      </c>
      <c r="B117" s="105" t="s">
        <v>933</v>
      </c>
      <c r="C117" s="106" t="s">
        <v>314</v>
      </c>
      <c r="D117" s="106" t="s">
        <v>315</v>
      </c>
      <c r="E117" s="107" t="s">
        <v>81</v>
      </c>
      <c r="F117" s="106" t="s">
        <v>316</v>
      </c>
      <c r="G117" s="106" t="s">
        <v>48</v>
      </c>
      <c r="H117" s="105">
        <v>116</v>
      </c>
      <c r="I117" s="105">
        <f t="shared" si="15"/>
        <v>24</v>
      </c>
      <c r="J117" s="105">
        <f t="shared" si="22"/>
        <v>280</v>
      </c>
      <c r="K117" s="105">
        <f t="shared" si="19"/>
        <v>24</v>
      </c>
      <c r="L117" s="105">
        <f t="shared" si="23"/>
        <v>304</v>
      </c>
    </row>
    <row r="118" spans="1:12" s="105" customFormat="1" ht="24.5" customHeight="1">
      <c r="A118" s="105" t="s">
        <v>954</v>
      </c>
      <c r="B118" s="105" t="s">
        <v>933</v>
      </c>
      <c r="C118" s="106" t="s">
        <v>317</v>
      </c>
      <c r="D118" s="106" t="s">
        <v>318</v>
      </c>
      <c r="E118" s="107" t="s">
        <v>81</v>
      </c>
      <c r="F118" s="106" t="s">
        <v>316</v>
      </c>
      <c r="G118" s="106" t="s">
        <v>49</v>
      </c>
      <c r="H118" s="105">
        <v>136</v>
      </c>
      <c r="I118" s="105">
        <f t="shared" si="15"/>
        <v>28</v>
      </c>
      <c r="J118" s="105">
        <f t="shared" si="22"/>
        <v>328</v>
      </c>
      <c r="K118" s="105">
        <f t="shared" si="19"/>
        <v>28</v>
      </c>
      <c r="L118" s="105">
        <f t="shared" si="23"/>
        <v>356</v>
      </c>
    </row>
    <row r="119" spans="1:12" s="105" customFormat="1" ht="24.5" customHeight="1">
      <c r="A119" s="105" t="s">
        <v>954</v>
      </c>
      <c r="B119" s="105" t="s">
        <v>933</v>
      </c>
      <c r="C119" s="106" t="s">
        <v>319</v>
      </c>
      <c r="D119" s="106" t="s">
        <v>320</v>
      </c>
      <c r="E119" s="107" t="s">
        <v>81</v>
      </c>
      <c r="F119" s="106" t="s">
        <v>316</v>
      </c>
      <c r="G119" s="106" t="s">
        <v>50</v>
      </c>
      <c r="H119" s="105">
        <v>56</v>
      </c>
      <c r="I119" s="105">
        <f t="shared" si="15"/>
        <v>12</v>
      </c>
      <c r="J119" s="105">
        <f t="shared" si="22"/>
        <v>136</v>
      </c>
      <c r="K119" s="105">
        <f t="shared" si="19"/>
        <v>12</v>
      </c>
      <c r="L119" s="105">
        <f t="shared" si="23"/>
        <v>148</v>
      </c>
    </row>
    <row r="120" spans="1:12" s="105" customFormat="1" ht="24.5" customHeight="1">
      <c r="A120" s="105" t="s">
        <v>954</v>
      </c>
      <c r="B120" s="105" t="s">
        <v>933</v>
      </c>
      <c r="C120" s="106" t="s">
        <v>321</v>
      </c>
      <c r="D120" s="106" t="s">
        <v>322</v>
      </c>
      <c r="E120" s="107" t="s">
        <v>81</v>
      </c>
      <c r="F120" s="106" t="s">
        <v>316</v>
      </c>
      <c r="G120" s="106" t="s">
        <v>51</v>
      </c>
      <c r="H120" s="105">
        <v>54</v>
      </c>
      <c r="I120" s="105">
        <f t="shared" si="15"/>
        <v>11</v>
      </c>
      <c r="J120" s="105">
        <f t="shared" si="22"/>
        <v>130</v>
      </c>
      <c r="K120" s="105">
        <f t="shared" si="19"/>
        <v>11</v>
      </c>
      <c r="L120" s="105">
        <f t="shared" si="23"/>
        <v>141</v>
      </c>
    </row>
    <row r="121" spans="1:12" s="105" customFormat="1" ht="24.5" customHeight="1">
      <c r="A121" s="105" t="s">
        <v>954</v>
      </c>
      <c r="B121" s="105" t="s">
        <v>933</v>
      </c>
      <c r="C121" s="106" t="s">
        <v>323</v>
      </c>
      <c r="D121" s="106" t="s">
        <v>324</v>
      </c>
      <c r="E121" s="107" t="s">
        <v>81</v>
      </c>
      <c r="F121" s="106" t="s">
        <v>316</v>
      </c>
      <c r="G121" s="106" t="s">
        <v>52</v>
      </c>
      <c r="H121" s="105">
        <v>14</v>
      </c>
      <c r="I121" s="105">
        <f>ROUNDUP(H121*30%,0)</f>
        <v>5</v>
      </c>
      <c r="J121" s="105">
        <f t="shared" si="22"/>
        <v>38</v>
      </c>
      <c r="K121" s="105">
        <f t="shared" si="19"/>
        <v>3</v>
      </c>
      <c r="L121" s="105">
        <f t="shared" si="23"/>
        <v>41</v>
      </c>
    </row>
    <row r="122" spans="1:12" s="105" customFormat="1" ht="24.5" customHeight="1">
      <c r="A122" s="105" t="s">
        <v>954</v>
      </c>
      <c r="B122" s="105" t="s">
        <v>933</v>
      </c>
      <c r="C122" s="106" t="s">
        <v>325</v>
      </c>
      <c r="D122" s="106" t="s">
        <v>326</v>
      </c>
      <c r="E122" s="107" t="s">
        <v>81</v>
      </c>
      <c r="F122" s="106" t="s">
        <v>316</v>
      </c>
      <c r="G122" s="106" t="s">
        <v>53</v>
      </c>
      <c r="H122" s="105">
        <v>24</v>
      </c>
      <c r="I122" s="105">
        <f t="shared" si="15"/>
        <v>5</v>
      </c>
      <c r="J122" s="105">
        <f t="shared" si="22"/>
        <v>58</v>
      </c>
      <c r="K122" s="105">
        <f t="shared" si="19"/>
        <v>5</v>
      </c>
      <c r="L122" s="105">
        <f t="shared" si="23"/>
        <v>63</v>
      </c>
    </row>
    <row r="123" spans="1:12" s="105" customFormat="1" ht="24.5" customHeight="1">
      <c r="A123" s="105" t="s">
        <v>955</v>
      </c>
      <c r="B123" s="105" t="s">
        <v>933</v>
      </c>
      <c r="C123" s="106" t="s">
        <v>327</v>
      </c>
      <c r="D123" s="106" t="s">
        <v>328</v>
      </c>
      <c r="E123" s="107" t="s">
        <v>81</v>
      </c>
      <c r="F123" s="106" t="s">
        <v>329</v>
      </c>
      <c r="G123" s="106" t="s">
        <v>48</v>
      </c>
      <c r="H123" s="105">
        <v>29</v>
      </c>
      <c r="I123" s="105">
        <f t="shared" ref="I123:I135" si="26">ROUNDUP(H123*20%,0)</f>
        <v>6</v>
      </c>
      <c r="J123" s="105">
        <f t="shared" si="22"/>
        <v>70</v>
      </c>
      <c r="K123" s="105">
        <f t="shared" si="19"/>
        <v>6</v>
      </c>
      <c r="L123" s="105">
        <f t="shared" si="23"/>
        <v>76</v>
      </c>
    </row>
    <row r="124" spans="1:12" s="105" customFormat="1" ht="24.5" customHeight="1">
      <c r="A124" s="105" t="s">
        <v>955</v>
      </c>
      <c r="B124" s="105" t="s">
        <v>933</v>
      </c>
      <c r="C124" s="106" t="s">
        <v>330</v>
      </c>
      <c r="D124" s="106" t="s">
        <v>331</v>
      </c>
      <c r="E124" s="107" t="s">
        <v>81</v>
      </c>
      <c r="F124" s="106" t="s">
        <v>329</v>
      </c>
      <c r="G124" s="106" t="s">
        <v>49</v>
      </c>
      <c r="H124" s="105">
        <v>34</v>
      </c>
      <c r="I124" s="105">
        <f t="shared" si="26"/>
        <v>7</v>
      </c>
      <c r="J124" s="105">
        <f t="shared" si="22"/>
        <v>82</v>
      </c>
      <c r="K124" s="105">
        <f t="shared" si="19"/>
        <v>7</v>
      </c>
      <c r="L124" s="105">
        <f t="shared" si="23"/>
        <v>89</v>
      </c>
    </row>
    <row r="125" spans="1:12" s="105" customFormat="1" ht="24.5" customHeight="1">
      <c r="A125" s="105" t="s">
        <v>955</v>
      </c>
      <c r="B125" s="105" t="s">
        <v>933</v>
      </c>
      <c r="C125" s="106" t="s">
        <v>332</v>
      </c>
      <c r="D125" s="106" t="s">
        <v>333</v>
      </c>
      <c r="E125" s="107" t="s">
        <v>81</v>
      </c>
      <c r="F125" s="106" t="s">
        <v>329</v>
      </c>
      <c r="G125" s="106" t="s">
        <v>50</v>
      </c>
      <c r="H125" s="105">
        <v>14</v>
      </c>
      <c r="I125" s="105">
        <f t="shared" ref="I125:I128" si="27">ROUNDUP(H125*30%,0)</f>
        <v>5</v>
      </c>
      <c r="J125" s="105">
        <f t="shared" si="22"/>
        <v>38</v>
      </c>
      <c r="K125" s="105">
        <f t="shared" si="19"/>
        <v>3</v>
      </c>
      <c r="L125" s="105">
        <f t="shared" si="23"/>
        <v>41</v>
      </c>
    </row>
    <row r="126" spans="1:12" s="105" customFormat="1" ht="24.5" customHeight="1">
      <c r="A126" s="105" t="s">
        <v>955</v>
      </c>
      <c r="B126" s="105" t="s">
        <v>933</v>
      </c>
      <c r="C126" s="106" t="s">
        <v>334</v>
      </c>
      <c r="D126" s="106" t="s">
        <v>335</v>
      </c>
      <c r="E126" s="107" t="s">
        <v>81</v>
      </c>
      <c r="F126" s="106" t="s">
        <v>329</v>
      </c>
      <c r="G126" s="106" t="s">
        <v>51</v>
      </c>
      <c r="H126" s="105">
        <v>13</v>
      </c>
      <c r="I126" s="105">
        <f t="shared" si="27"/>
        <v>4</v>
      </c>
      <c r="J126" s="105">
        <f t="shared" si="22"/>
        <v>34</v>
      </c>
      <c r="K126" s="105">
        <f t="shared" si="19"/>
        <v>3</v>
      </c>
      <c r="L126" s="105">
        <f t="shared" si="23"/>
        <v>37</v>
      </c>
    </row>
    <row r="127" spans="1:12" s="105" customFormat="1" ht="24.5" customHeight="1">
      <c r="A127" s="105" t="s">
        <v>955</v>
      </c>
      <c r="B127" s="105" t="s">
        <v>933</v>
      </c>
      <c r="C127" s="106" t="s">
        <v>336</v>
      </c>
      <c r="D127" s="106" t="s">
        <v>337</v>
      </c>
      <c r="E127" s="107" t="s">
        <v>81</v>
      </c>
      <c r="F127" s="106" t="s">
        <v>329</v>
      </c>
      <c r="G127" s="106" t="s">
        <v>52</v>
      </c>
      <c r="H127" s="105">
        <v>4</v>
      </c>
      <c r="I127" s="105">
        <f>ROUNDUP(H127*40%,0)</f>
        <v>2</v>
      </c>
      <c r="J127" s="105">
        <f t="shared" si="22"/>
        <v>12</v>
      </c>
      <c r="K127" s="105">
        <f t="shared" si="19"/>
        <v>1</v>
      </c>
      <c r="L127" s="105">
        <f t="shared" si="23"/>
        <v>13</v>
      </c>
    </row>
    <row r="128" spans="1:12" s="105" customFormat="1" ht="24.5" customHeight="1">
      <c r="A128" s="105" t="s">
        <v>955</v>
      </c>
      <c r="B128" s="105" t="s">
        <v>933</v>
      </c>
      <c r="C128" s="106" t="s">
        <v>338</v>
      </c>
      <c r="D128" s="106" t="s">
        <v>339</v>
      </c>
      <c r="E128" s="107" t="s">
        <v>81</v>
      </c>
      <c r="F128" s="106" t="s">
        <v>329</v>
      </c>
      <c r="G128" s="106" t="s">
        <v>53</v>
      </c>
      <c r="H128" s="105">
        <v>6</v>
      </c>
      <c r="I128" s="105">
        <f t="shared" si="27"/>
        <v>2</v>
      </c>
      <c r="J128" s="105">
        <f t="shared" si="22"/>
        <v>16</v>
      </c>
      <c r="K128" s="105">
        <f t="shared" si="19"/>
        <v>2</v>
      </c>
      <c r="L128" s="105">
        <f t="shared" si="23"/>
        <v>18</v>
      </c>
    </row>
    <row r="129" spans="1:12" s="105" customFormat="1" ht="24.5" customHeight="1">
      <c r="A129" s="105" t="s">
        <v>956</v>
      </c>
      <c r="B129" s="105" t="s">
        <v>933</v>
      </c>
      <c r="C129" s="106" t="s">
        <v>340</v>
      </c>
      <c r="D129" s="106" t="s">
        <v>341</v>
      </c>
      <c r="E129" s="107" t="s">
        <v>81</v>
      </c>
      <c r="F129" s="106" t="s">
        <v>342</v>
      </c>
      <c r="G129" s="106" t="s">
        <v>48</v>
      </c>
      <c r="H129" s="105">
        <v>29</v>
      </c>
      <c r="I129" s="105">
        <f t="shared" si="26"/>
        <v>6</v>
      </c>
      <c r="J129" s="105">
        <f t="shared" si="22"/>
        <v>70</v>
      </c>
      <c r="K129" s="105">
        <f t="shared" si="19"/>
        <v>6</v>
      </c>
      <c r="L129" s="105">
        <f t="shared" si="23"/>
        <v>76</v>
      </c>
    </row>
    <row r="130" spans="1:12" s="105" customFormat="1" ht="24.5" customHeight="1">
      <c r="A130" s="105" t="s">
        <v>956</v>
      </c>
      <c r="B130" s="105" t="s">
        <v>933</v>
      </c>
      <c r="C130" s="106" t="s">
        <v>343</v>
      </c>
      <c r="D130" s="106" t="s">
        <v>344</v>
      </c>
      <c r="E130" s="107" t="s">
        <v>81</v>
      </c>
      <c r="F130" s="106" t="s">
        <v>342</v>
      </c>
      <c r="G130" s="106" t="s">
        <v>49</v>
      </c>
      <c r="H130" s="105">
        <v>34</v>
      </c>
      <c r="I130" s="105">
        <f t="shared" si="26"/>
        <v>7</v>
      </c>
      <c r="J130" s="105">
        <f t="shared" si="22"/>
        <v>82</v>
      </c>
      <c r="K130" s="105">
        <f t="shared" si="19"/>
        <v>7</v>
      </c>
      <c r="L130" s="105">
        <f t="shared" si="23"/>
        <v>89</v>
      </c>
    </row>
    <row r="131" spans="1:12" s="105" customFormat="1" ht="24.5" customHeight="1">
      <c r="A131" s="105" t="s">
        <v>956</v>
      </c>
      <c r="B131" s="105" t="s">
        <v>933</v>
      </c>
      <c r="C131" s="106" t="s">
        <v>345</v>
      </c>
      <c r="D131" s="106" t="s">
        <v>346</v>
      </c>
      <c r="E131" s="107" t="s">
        <v>81</v>
      </c>
      <c r="F131" s="106" t="s">
        <v>342</v>
      </c>
      <c r="G131" s="106" t="s">
        <v>50</v>
      </c>
      <c r="H131" s="105">
        <v>14</v>
      </c>
      <c r="I131" s="105">
        <f t="shared" ref="I131:I134" si="28">ROUNDUP(H131*30%,0)</f>
        <v>5</v>
      </c>
      <c r="J131" s="105">
        <f t="shared" si="22"/>
        <v>38</v>
      </c>
      <c r="K131" s="105">
        <f t="shared" si="19"/>
        <v>3</v>
      </c>
      <c r="L131" s="105">
        <f t="shared" si="23"/>
        <v>41</v>
      </c>
    </row>
    <row r="132" spans="1:12" s="105" customFormat="1" ht="24.5" customHeight="1">
      <c r="A132" s="105" t="s">
        <v>956</v>
      </c>
      <c r="B132" s="105" t="s">
        <v>933</v>
      </c>
      <c r="C132" s="106" t="s">
        <v>347</v>
      </c>
      <c r="D132" s="106" t="s">
        <v>348</v>
      </c>
      <c r="E132" s="107" t="s">
        <v>81</v>
      </c>
      <c r="F132" s="106" t="s">
        <v>342</v>
      </c>
      <c r="G132" s="106" t="s">
        <v>51</v>
      </c>
      <c r="H132" s="105">
        <v>13</v>
      </c>
      <c r="I132" s="105">
        <f t="shared" si="28"/>
        <v>4</v>
      </c>
      <c r="J132" s="105">
        <f t="shared" si="22"/>
        <v>34</v>
      </c>
      <c r="K132" s="105">
        <f t="shared" si="19"/>
        <v>3</v>
      </c>
      <c r="L132" s="105">
        <f t="shared" si="23"/>
        <v>37</v>
      </c>
    </row>
    <row r="133" spans="1:12" s="105" customFormat="1" ht="24.5" customHeight="1">
      <c r="A133" s="105" t="s">
        <v>956</v>
      </c>
      <c r="B133" s="105" t="s">
        <v>933</v>
      </c>
      <c r="C133" s="106" t="s">
        <v>349</v>
      </c>
      <c r="D133" s="106" t="s">
        <v>350</v>
      </c>
      <c r="E133" s="107" t="s">
        <v>81</v>
      </c>
      <c r="F133" s="106" t="s">
        <v>342</v>
      </c>
      <c r="G133" s="106" t="s">
        <v>52</v>
      </c>
      <c r="H133" s="105">
        <v>4</v>
      </c>
      <c r="I133" s="105">
        <f>ROUNDUP(H133*40%,0)</f>
        <v>2</v>
      </c>
      <c r="J133" s="105">
        <f t="shared" si="22"/>
        <v>12</v>
      </c>
      <c r="K133" s="105">
        <f t="shared" si="19"/>
        <v>1</v>
      </c>
      <c r="L133" s="105">
        <f t="shared" si="23"/>
        <v>13</v>
      </c>
    </row>
    <row r="134" spans="1:12" s="105" customFormat="1" ht="24.5" customHeight="1">
      <c r="A134" s="105" t="s">
        <v>956</v>
      </c>
      <c r="B134" s="105" t="s">
        <v>933</v>
      </c>
      <c r="C134" s="106" t="s">
        <v>351</v>
      </c>
      <c r="D134" s="106" t="s">
        <v>352</v>
      </c>
      <c r="E134" s="107" t="s">
        <v>81</v>
      </c>
      <c r="F134" s="106" t="s">
        <v>342</v>
      </c>
      <c r="G134" s="106" t="s">
        <v>53</v>
      </c>
      <c r="H134" s="105">
        <v>6</v>
      </c>
      <c r="I134" s="105">
        <f t="shared" si="28"/>
        <v>2</v>
      </c>
      <c r="J134" s="105">
        <f t="shared" si="22"/>
        <v>16</v>
      </c>
      <c r="K134" s="105">
        <f t="shared" si="19"/>
        <v>2</v>
      </c>
      <c r="L134" s="105">
        <f t="shared" si="23"/>
        <v>18</v>
      </c>
    </row>
    <row r="135" spans="1:12" s="105" customFormat="1" ht="24.5" customHeight="1">
      <c r="A135" s="105" t="s">
        <v>957</v>
      </c>
      <c r="B135" s="105" t="s">
        <v>933</v>
      </c>
      <c r="C135" s="106" t="s">
        <v>353</v>
      </c>
      <c r="D135" s="106" t="s">
        <v>354</v>
      </c>
      <c r="E135" s="107" t="s">
        <v>81</v>
      </c>
      <c r="F135" s="106" t="s">
        <v>355</v>
      </c>
      <c r="G135" s="106" t="s">
        <v>48</v>
      </c>
      <c r="H135" s="105">
        <v>174</v>
      </c>
      <c r="I135" s="105">
        <f t="shared" si="26"/>
        <v>35</v>
      </c>
      <c r="J135" s="105">
        <f t="shared" si="22"/>
        <v>418</v>
      </c>
      <c r="K135" s="105">
        <f t="shared" si="19"/>
        <v>35</v>
      </c>
      <c r="L135" s="105">
        <f t="shared" si="23"/>
        <v>453</v>
      </c>
    </row>
    <row r="136" spans="1:12" s="105" customFormat="1" ht="24.5" customHeight="1">
      <c r="A136" s="105" t="s">
        <v>957</v>
      </c>
      <c r="B136" s="105" t="s">
        <v>933</v>
      </c>
      <c r="C136" s="106" t="s">
        <v>356</v>
      </c>
      <c r="D136" s="106" t="s">
        <v>357</v>
      </c>
      <c r="E136" s="107" t="s">
        <v>81</v>
      </c>
      <c r="F136" s="106" t="s">
        <v>355</v>
      </c>
      <c r="G136" s="106" t="s">
        <v>49</v>
      </c>
      <c r="H136" s="105">
        <v>204</v>
      </c>
      <c r="I136" s="105">
        <f t="shared" ref="I136" si="29">ROUNDUP(H136*15%,0)</f>
        <v>31</v>
      </c>
      <c r="J136" s="105">
        <f t="shared" si="22"/>
        <v>470</v>
      </c>
      <c r="K136" s="105">
        <f t="shared" si="19"/>
        <v>41</v>
      </c>
      <c r="L136" s="105">
        <f t="shared" si="23"/>
        <v>511</v>
      </c>
    </row>
    <row r="137" spans="1:12" s="105" customFormat="1" ht="24.5" customHeight="1">
      <c r="A137" s="105" t="s">
        <v>957</v>
      </c>
      <c r="B137" s="105" t="s">
        <v>933</v>
      </c>
      <c r="C137" s="106" t="s">
        <v>358</v>
      </c>
      <c r="D137" s="106" t="s">
        <v>359</v>
      </c>
      <c r="E137" s="107" t="s">
        <v>81</v>
      </c>
      <c r="F137" s="106" t="s">
        <v>355</v>
      </c>
      <c r="G137" s="106" t="s">
        <v>50</v>
      </c>
      <c r="H137" s="105">
        <v>84</v>
      </c>
      <c r="I137" s="105">
        <f t="shared" ref="I137:I200" si="30">ROUNDUP(H137*20%,0)</f>
        <v>17</v>
      </c>
      <c r="J137" s="105">
        <f t="shared" si="22"/>
        <v>202</v>
      </c>
      <c r="K137" s="105">
        <f t="shared" si="19"/>
        <v>17</v>
      </c>
      <c r="L137" s="105">
        <f t="shared" si="23"/>
        <v>219</v>
      </c>
    </row>
    <row r="138" spans="1:12" s="105" customFormat="1" ht="24.5" customHeight="1">
      <c r="A138" s="105" t="s">
        <v>957</v>
      </c>
      <c r="B138" s="105" t="s">
        <v>933</v>
      </c>
      <c r="C138" s="106" t="s">
        <v>360</v>
      </c>
      <c r="D138" s="106" t="s">
        <v>361</v>
      </c>
      <c r="E138" s="107" t="s">
        <v>81</v>
      </c>
      <c r="F138" s="106" t="s">
        <v>355</v>
      </c>
      <c r="G138" s="106" t="s">
        <v>51</v>
      </c>
      <c r="H138" s="105">
        <v>81</v>
      </c>
      <c r="I138" s="105">
        <f t="shared" si="30"/>
        <v>17</v>
      </c>
      <c r="J138" s="105">
        <f t="shared" si="22"/>
        <v>196</v>
      </c>
      <c r="K138" s="105">
        <f t="shared" ref="K138:K146" si="31">ROUNDUP((H138/10)*2,0)</f>
        <v>17</v>
      </c>
      <c r="L138" s="105">
        <f t="shared" si="23"/>
        <v>213</v>
      </c>
    </row>
    <row r="139" spans="1:12" s="105" customFormat="1" ht="24.5" customHeight="1">
      <c r="A139" s="105" t="s">
        <v>957</v>
      </c>
      <c r="B139" s="105" t="s">
        <v>933</v>
      </c>
      <c r="C139" s="106" t="s">
        <v>362</v>
      </c>
      <c r="D139" s="106" t="s">
        <v>363</v>
      </c>
      <c r="E139" s="107" t="s">
        <v>81</v>
      </c>
      <c r="F139" s="106" t="s">
        <v>355</v>
      </c>
      <c r="G139" s="106" t="s">
        <v>52</v>
      </c>
      <c r="H139" s="105">
        <v>21</v>
      </c>
      <c r="I139" s="105">
        <f t="shared" si="30"/>
        <v>5</v>
      </c>
      <c r="J139" s="105">
        <f t="shared" si="22"/>
        <v>52</v>
      </c>
      <c r="K139" s="105">
        <f t="shared" si="31"/>
        <v>5</v>
      </c>
      <c r="L139" s="105">
        <f t="shared" si="23"/>
        <v>57</v>
      </c>
    </row>
    <row r="140" spans="1:12" s="105" customFormat="1" ht="24.5" customHeight="1">
      <c r="A140" s="105" t="s">
        <v>957</v>
      </c>
      <c r="B140" s="105" t="s">
        <v>933</v>
      </c>
      <c r="C140" s="106" t="s">
        <v>364</v>
      </c>
      <c r="D140" s="106" t="s">
        <v>365</v>
      </c>
      <c r="E140" s="107" t="s">
        <v>81</v>
      </c>
      <c r="F140" s="106" t="s">
        <v>355</v>
      </c>
      <c r="G140" s="106" t="s">
        <v>53</v>
      </c>
      <c r="H140" s="105">
        <v>36</v>
      </c>
      <c r="I140" s="105">
        <f t="shared" si="30"/>
        <v>8</v>
      </c>
      <c r="J140" s="105">
        <f t="shared" si="22"/>
        <v>88</v>
      </c>
      <c r="K140" s="105">
        <f t="shared" si="31"/>
        <v>8</v>
      </c>
      <c r="L140" s="105">
        <f t="shared" si="23"/>
        <v>96</v>
      </c>
    </row>
    <row r="141" spans="1:12" s="105" customFormat="1" ht="24.5" customHeight="1">
      <c r="A141" s="105" t="s">
        <v>958</v>
      </c>
      <c r="B141" s="105" t="s">
        <v>933</v>
      </c>
      <c r="C141" s="106" t="s">
        <v>366</v>
      </c>
      <c r="D141" s="106" t="s">
        <v>367</v>
      </c>
      <c r="E141" s="107" t="s">
        <v>81</v>
      </c>
      <c r="F141" s="106" t="s">
        <v>368</v>
      </c>
      <c r="G141" s="106" t="s">
        <v>48</v>
      </c>
      <c r="H141" s="105">
        <v>58</v>
      </c>
      <c r="I141" s="105">
        <f t="shared" si="30"/>
        <v>12</v>
      </c>
      <c r="J141" s="105">
        <f t="shared" si="22"/>
        <v>140</v>
      </c>
      <c r="K141" s="105">
        <f t="shared" si="31"/>
        <v>12</v>
      </c>
      <c r="L141" s="105">
        <f t="shared" si="23"/>
        <v>152</v>
      </c>
    </row>
    <row r="142" spans="1:12" s="105" customFormat="1" ht="24.5" customHeight="1">
      <c r="A142" s="105" t="s">
        <v>958</v>
      </c>
      <c r="B142" s="105" t="s">
        <v>933</v>
      </c>
      <c r="C142" s="106" t="s">
        <v>369</v>
      </c>
      <c r="D142" s="106" t="s">
        <v>370</v>
      </c>
      <c r="E142" s="107" t="s">
        <v>81</v>
      </c>
      <c r="F142" s="106" t="s">
        <v>368</v>
      </c>
      <c r="G142" s="106" t="s">
        <v>49</v>
      </c>
      <c r="H142" s="105">
        <v>68</v>
      </c>
      <c r="I142" s="105">
        <f t="shared" si="30"/>
        <v>14</v>
      </c>
      <c r="J142" s="105">
        <f t="shared" si="22"/>
        <v>164</v>
      </c>
      <c r="K142" s="105">
        <f t="shared" si="31"/>
        <v>14</v>
      </c>
      <c r="L142" s="105">
        <f t="shared" si="23"/>
        <v>178</v>
      </c>
    </row>
    <row r="143" spans="1:12" s="105" customFormat="1" ht="24.5" customHeight="1">
      <c r="A143" s="105" t="s">
        <v>958</v>
      </c>
      <c r="B143" s="105" t="s">
        <v>933</v>
      </c>
      <c r="C143" s="106" t="s">
        <v>371</v>
      </c>
      <c r="D143" s="106" t="s">
        <v>372</v>
      </c>
      <c r="E143" s="107" t="s">
        <v>81</v>
      </c>
      <c r="F143" s="106" t="s">
        <v>368</v>
      </c>
      <c r="G143" s="106" t="s">
        <v>50</v>
      </c>
      <c r="H143" s="105">
        <v>28</v>
      </c>
      <c r="I143" s="105">
        <f t="shared" si="30"/>
        <v>6</v>
      </c>
      <c r="J143" s="105">
        <f t="shared" si="22"/>
        <v>68</v>
      </c>
      <c r="K143" s="105">
        <f t="shared" si="31"/>
        <v>6</v>
      </c>
      <c r="L143" s="105">
        <f t="shared" si="23"/>
        <v>74</v>
      </c>
    </row>
    <row r="144" spans="1:12" s="105" customFormat="1" ht="24.5" customHeight="1">
      <c r="A144" s="105" t="s">
        <v>958</v>
      </c>
      <c r="B144" s="105" t="s">
        <v>933</v>
      </c>
      <c r="C144" s="106" t="s">
        <v>373</v>
      </c>
      <c r="D144" s="106" t="s">
        <v>374</v>
      </c>
      <c r="E144" s="107" t="s">
        <v>81</v>
      </c>
      <c r="F144" s="106" t="s">
        <v>368</v>
      </c>
      <c r="G144" s="106" t="s">
        <v>51</v>
      </c>
      <c r="H144" s="105">
        <v>27</v>
      </c>
      <c r="I144" s="105">
        <f t="shared" si="30"/>
        <v>6</v>
      </c>
      <c r="J144" s="105">
        <f t="shared" si="22"/>
        <v>66</v>
      </c>
      <c r="K144" s="105">
        <f t="shared" si="31"/>
        <v>6</v>
      </c>
      <c r="L144" s="105">
        <f t="shared" si="23"/>
        <v>72</v>
      </c>
    </row>
    <row r="145" spans="1:12" s="105" customFormat="1" ht="24.5" customHeight="1">
      <c r="A145" s="105" t="s">
        <v>958</v>
      </c>
      <c r="B145" s="105" t="s">
        <v>933</v>
      </c>
      <c r="C145" s="106" t="s">
        <v>375</v>
      </c>
      <c r="D145" s="106" t="s">
        <v>376</v>
      </c>
      <c r="E145" s="107" t="s">
        <v>81</v>
      </c>
      <c r="F145" s="106" t="s">
        <v>368</v>
      </c>
      <c r="G145" s="106" t="s">
        <v>52</v>
      </c>
      <c r="H145" s="105">
        <v>7</v>
      </c>
      <c r="I145" s="105">
        <f t="shared" ref="I145:I146" si="32">ROUNDUP(H145*30%,0)</f>
        <v>3</v>
      </c>
      <c r="J145" s="105">
        <f t="shared" si="22"/>
        <v>20</v>
      </c>
      <c r="K145" s="105">
        <f t="shared" si="31"/>
        <v>2</v>
      </c>
      <c r="L145" s="105">
        <f t="shared" si="23"/>
        <v>22</v>
      </c>
    </row>
    <row r="146" spans="1:12" s="105" customFormat="1" ht="24.5" customHeight="1">
      <c r="A146" s="105" t="s">
        <v>958</v>
      </c>
      <c r="B146" s="105" t="s">
        <v>933</v>
      </c>
      <c r="C146" s="106" t="s">
        <v>377</v>
      </c>
      <c r="D146" s="106" t="s">
        <v>378</v>
      </c>
      <c r="E146" s="107" t="s">
        <v>81</v>
      </c>
      <c r="F146" s="106" t="s">
        <v>368</v>
      </c>
      <c r="G146" s="106" t="s">
        <v>53</v>
      </c>
      <c r="H146" s="105">
        <v>12</v>
      </c>
      <c r="I146" s="105">
        <f t="shared" si="32"/>
        <v>4</v>
      </c>
      <c r="J146" s="105">
        <f t="shared" si="22"/>
        <v>32</v>
      </c>
      <c r="K146" s="105">
        <f t="shared" si="31"/>
        <v>3</v>
      </c>
      <c r="L146" s="105">
        <f t="shared" si="23"/>
        <v>35</v>
      </c>
    </row>
    <row r="147" spans="1:12" s="105" customFormat="1" ht="24.5" customHeight="1">
      <c r="A147" s="105" t="s">
        <v>959</v>
      </c>
      <c r="B147" s="105" t="s">
        <v>932</v>
      </c>
      <c r="C147" s="106" t="s">
        <v>379</v>
      </c>
      <c r="D147" s="106" t="s">
        <v>380</v>
      </c>
      <c r="E147" s="107" t="s">
        <v>67</v>
      </c>
      <c r="F147" s="106" t="s">
        <v>82</v>
      </c>
      <c r="G147" s="106" t="s">
        <v>48</v>
      </c>
      <c r="H147" s="105">
        <v>52</v>
      </c>
      <c r="I147" s="105">
        <f t="shared" si="30"/>
        <v>11</v>
      </c>
      <c r="J147" s="105">
        <f t="shared" si="22"/>
        <v>126</v>
      </c>
      <c r="K147" s="105">
        <f t="shared" ref="K147:K208" si="33">ROUNDUP((H147/40)*2,0)</f>
        <v>3</v>
      </c>
      <c r="L147" s="105">
        <f t="shared" si="23"/>
        <v>129</v>
      </c>
    </row>
    <row r="148" spans="1:12" s="105" customFormat="1" ht="24.5" customHeight="1">
      <c r="A148" s="105" t="s">
        <v>959</v>
      </c>
      <c r="B148" s="105" t="s">
        <v>932</v>
      </c>
      <c r="C148" s="106" t="s">
        <v>381</v>
      </c>
      <c r="D148" s="106" t="s">
        <v>382</v>
      </c>
      <c r="E148" s="107" t="s">
        <v>67</v>
      </c>
      <c r="F148" s="106" t="s">
        <v>82</v>
      </c>
      <c r="G148" s="106" t="s">
        <v>49</v>
      </c>
      <c r="H148" s="105">
        <v>62</v>
      </c>
      <c r="I148" s="105">
        <f t="shared" si="30"/>
        <v>13</v>
      </c>
      <c r="J148" s="105">
        <f t="shared" si="22"/>
        <v>150</v>
      </c>
      <c r="K148" s="105">
        <f t="shared" si="33"/>
        <v>4</v>
      </c>
      <c r="L148" s="105">
        <f t="shared" si="23"/>
        <v>154</v>
      </c>
    </row>
    <row r="149" spans="1:12" s="105" customFormat="1" ht="24.5" customHeight="1">
      <c r="A149" s="105" t="s">
        <v>959</v>
      </c>
      <c r="B149" s="105" t="s">
        <v>932</v>
      </c>
      <c r="C149" s="106" t="s">
        <v>383</v>
      </c>
      <c r="D149" s="106" t="s">
        <v>384</v>
      </c>
      <c r="E149" s="107" t="s">
        <v>67</v>
      </c>
      <c r="F149" s="106" t="s">
        <v>82</v>
      </c>
      <c r="G149" s="106" t="s">
        <v>50</v>
      </c>
      <c r="H149" s="105">
        <v>26</v>
      </c>
      <c r="I149" s="105">
        <f t="shared" si="30"/>
        <v>6</v>
      </c>
      <c r="J149" s="105">
        <f t="shared" si="22"/>
        <v>64</v>
      </c>
      <c r="K149" s="105">
        <f t="shared" ref="K149:K177" si="34">ROUNDUP((H149/10)*2,0)</f>
        <v>6</v>
      </c>
      <c r="L149" s="105">
        <f t="shared" si="23"/>
        <v>70</v>
      </c>
    </row>
    <row r="150" spans="1:12" s="105" customFormat="1" ht="24.5" customHeight="1">
      <c r="A150" s="105" t="s">
        <v>959</v>
      </c>
      <c r="B150" s="105" t="s">
        <v>932</v>
      </c>
      <c r="C150" s="106" t="s">
        <v>385</v>
      </c>
      <c r="D150" s="106" t="s">
        <v>386</v>
      </c>
      <c r="E150" s="107" t="s">
        <v>67</v>
      </c>
      <c r="F150" s="106" t="s">
        <v>82</v>
      </c>
      <c r="G150" s="106" t="s">
        <v>51</v>
      </c>
      <c r="H150" s="105">
        <v>26</v>
      </c>
      <c r="I150" s="105">
        <f t="shared" si="30"/>
        <v>6</v>
      </c>
      <c r="J150" s="105">
        <f t="shared" si="22"/>
        <v>64</v>
      </c>
      <c r="K150" s="105">
        <f t="shared" si="34"/>
        <v>6</v>
      </c>
      <c r="L150" s="105">
        <f t="shared" si="23"/>
        <v>70</v>
      </c>
    </row>
    <row r="151" spans="1:12" s="105" customFormat="1" ht="24.5" customHeight="1">
      <c r="A151" s="105" t="s">
        <v>959</v>
      </c>
      <c r="B151" s="105" t="s">
        <v>932</v>
      </c>
      <c r="C151" s="106" t="s">
        <v>387</v>
      </c>
      <c r="D151" s="106" t="s">
        <v>388</v>
      </c>
      <c r="E151" s="107" t="s">
        <v>67</v>
      </c>
      <c r="F151" s="106" t="s">
        <v>82</v>
      </c>
      <c r="G151" s="106" t="s">
        <v>52</v>
      </c>
      <c r="H151" s="105">
        <v>5</v>
      </c>
      <c r="I151" s="105">
        <f>ROUNDUP(H151*40%,0)</f>
        <v>2</v>
      </c>
      <c r="J151" s="105">
        <f t="shared" si="22"/>
        <v>14</v>
      </c>
      <c r="K151" s="105">
        <f t="shared" si="34"/>
        <v>1</v>
      </c>
      <c r="L151" s="105">
        <f t="shared" si="23"/>
        <v>15</v>
      </c>
    </row>
    <row r="152" spans="1:12" s="105" customFormat="1" ht="24.5" customHeight="1">
      <c r="A152" s="105" t="s">
        <v>959</v>
      </c>
      <c r="B152" s="105" t="s">
        <v>932</v>
      </c>
      <c r="C152" s="106" t="s">
        <v>389</v>
      </c>
      <c r="D152" s="106" t="s">
        <v>390</v>
      </c>
      <c r="E152" s="107" t="s">
        <v>67</v>
      </c>
      <c r="F152" s="106" t="s">
        <v>82</v>
      </c>
      <c r="G152" s="106" t="s">
        <v>53</v>
      </c>
      <c r="H152" s="105">
        <v>9</v>
      </c>
      <c r="I152" s="105">
        <f t="shared" ref="I152" si="35">ROUNDUP(H152*30%,0)</f>
        <v>3</v>
      </c>
      <c r="J152" s="105">
        <f t="shared" si="22"/>
        <v>24</v>
      </c>
      <c r="K152" s="105">
        <f t="shared" si="34"/>
        <v>2</v>
      </c>
      <c r="L152" s="105">
        <f t="shared" si="23"/>
        <v>26</v>
      </c>
    </row>
    <row r="153" spans="1:12" s="105" customFormat="1" ht="24.5" customHeight="1">
      <c r="A153" s="105" t="s">
        <v>960</v>
      </c>
      <c r="B153" s="105" t="s">
        <v>932</v>
      </c>
      <c r="C153" s="106" t="s">
        <v>391</v>
      </c>
      <c r="D153" s="106" t="s">
        <v>392</v>
      </c>
      <c r="E153" s="107" t="s">
        <v>67</v>
      </c>
      <c r="F153" s="106" t="s">
        <v>95</v>
      </c>
      <c r="G153" s="106" t="s">
        <v>48</v>
      </c>
      <c r="H153" s="105">
        <v>26</v>
      </c>
      <c r="I153" s="105">
        <f t="shared" si="30"/>
        <v>6</v>
      </c>
      <c r="J153" s="105">
        <f t="shared" si="22"/>
        <v>64</v>
      </c>
      <c r="K153" s="105">
        <f t="shared" si="34"/>
        <v>6</v>
      </c>
      <c r="L153" s="105">
        <f t="shared" si="23"/>
        <v>70</v>
      </c>
    </row>
    <row r="154" spans="1:12" s="105" customFormat="1" ht="24.5" customHeight="1">
      <c r="A154" s="105" t="s">
        <v>960</v>
      </c>
      <c r="B154" s="105" t="s">
        <v>932</v>
      </c>
      <c r="C154" s="106" t="s">
        <v>393</v>
      </c>
      <c r="D154" s="106" t="s">
        <v>394</v>
      </c>
      <c r="E154" s="107" t="s">
        <v>67</v>
      </c>
      <c r="F154" s="106" t="s">
        <v>95</v>
      </c>
      <c r="G154" s="106" t="s">
        <v>49</v>
      </c>
      <c r="H154" s="105">
        <v>30</v>
      </c>
      <c r="I154" s="105">
        <f t="shared" si="30"/>
        <v>6</v>
      </c>
      <c r="J154" s="105">
        <f t="shared" si="22"/>
        <v>72</v>
      </c>
      <c r="K154" s="105">
        <f t="shared" si="34"/>
        <v>6</v>
      </c>
      <c r="L154" s="105">
        <f t="shared" si="23"/>
        <v>78</v>
      </c>
    </row>
    <row r="155" spans="1:12" s="105" customFormat="1" ht="24.5" customHeight="1">
      <c r="A155" s="105" t="s">
        <v>960</v>
      </c>
      <c r="B155" s="105" t="s">
        <v>932</v>
      </c>
      <c r="C155" s="106" t="s">
        <v>395</v>
      </c>
      <c r="D155" s="106" t="s">
        <v>396</v>
      </c>
      <c r="E155" s="107" t="s">
        <v>67</v>
      </c>
      <c r="F155" s="106" t="s">
        <v>95</v>
      </c>
      <c r="G155" s="106" t="s">
        <v>50</v>
      </c>
      <c r="H155" s="105">
        <v>13</v>
      </c>
      <c r="I155" s="105">
        <f t="shared" ref="I155:I156" si="36">ROUNDUP(H155*30%,0)</f>
        <v>4</v>
      </c>
      <c r="J155" s="105">
        <f t="shared" si="22"/>
        <v>34</v>
      </c>
      <c r="K155" s="105">
        <f t="shared" si="34"/>
        <v>3</v>
      </c>
      <c r="L155" s="105">
        <f t="shared" si="23"/>
        <v>37</v>
      </c>
    </row>
    <row r="156" spans="1:12" s="105" customFormat="1" ht="24.5" customHeight="1">
      <c r="A156" s="105" t="s">
        <v>960</v>
      </c>
      <c r="B156" s="105" t="s">
        <v>932</v>
      </c>
      <c r="C156" s="106" t="s">
        <v>397</v>
      </c>
      <c r="D156" s="106" t="s">
        <v>398</v>
      </c>
      <c r="E156" s="107" t="s">
        <v>67</v>
      </c>
      <c r="F156" s="106" t="s">
        <v>95</v>
      </c>
      <c r="G156" s="106" t="s">
        <v>51</v>
      </c>
      <c r="H156" s="105">
        <v>13</v>
      </c>
      <c r="I156" s="105">
        <f t="shared" si="36"/>
        <v>4</v>
      </c>
      <c r="J156" s="105">
        <f t="shared" si="22"/>
        <v>34</v>
      </c>
      <c r="K156" s="105">
        <f t="shared" si="34"/>
        <v>3</v>
      </c>
      <c r="L156" s="105">
        <f t="shared" si="23"/>
        <v>37</v>
      </c>
    </row>
    <row r="157" spans="1:12" s="105" customFormat="1" ht="24.5" customHeight="1">
      <c r="A157" s="105" t="s">
        <v>960</v>
      </c>
      <c r="B157" s="105" t="s">
        <v>932</v>
      </c>
      <c r="C157" s="106" t="s">
        <v>399</v>
      </c>
      <c r="D157" s="106" t="s">
        <v>400</v>
      </c>
      <c r="E157" s="107" t="s">
        <v>67</v>
      </c>
      <c r="F157" s="106" t="s">
        <v>95</v>
      </c>
      <c r="G157" s="106" t="s">
        <v>52</v>
      </c>
      <c r="H157" s="105">
        <v>3</v>
      </c>
      <c r="I157" s="105">
        <f t="shared" ref="I157:I158" si="37">ROUNDUP(H157*40%,0)</f>
        <v>2</v>
      </c>
      <c r="J157" s="105">
        <f t="shared" si="22"/>
        <v>10</v>
      </c>
      <c r="K157" s="105">
        <f t="shared" si="34"/>
        <v>1</v>
      </c>
      <c r="L157" s="105">
        <f t="shared" si="23"/>
        <v>11</v>
      </c>
    </row>
    <row r="158" spans="1:12" s="105" customFormat="1" ht="24.5" customHeight="1">
      <c r="A158" s="105" t="s">
        <v>960</v>
      </c>
      <c r="B158" s="105" t="s">
        <v>932</v>
      </c>
      <c r="C158" s="106" t="s">
        <v>401</v>
      </c>
      <c r="D158" s="106" t="s">
        <v>402</v>
      </c>
      <c r="E158" s="107" t="s">
        <v>67</v>
      </c>
      <c r="F158" s="106" t="s">
        <v>95</v>
      </c>
      <c r="G158" s="106" t="s">
        <v>53</v>
      </c>
      <c r="H158" s="105">
        <v>4</v>
      </c>
      <c r="I158" s="105">
        <f t="shared" si="37"/>
        <v>2</v>
      </c>
      <c r="J158" s="105">
        <f t="shared" si="22"/>
        <v>12</v>
      </c>
      <c r="K158" s="105">
        <f t="shared" si="34"/>
        <v>1</v>
      </c>
      <c r="L158" s="105">
        <f t="shared" si="23"/>
        <v>13</v>
      </c>
    </row>
    <row r="159" spans="1:12" s="105" customFormat="1" ht="24.5" customHeight="1">
      <c r="A159" s="105" t="s">
        <v>961</v>
      </c>
      <c r="B159" s="105" t="s">
        <v>932</v>
      </c>
      <c r="C159" s="106" t="s">
        <v>403</v>
      </c>
      <c r="D159" s="106" t="s">
        <v>404</v>
      </c>
      <c r="E159" s="107" t="s">
        <v>67</v>
      </c>
      <c r="F159" s="106" t="s">
        <v>108</v>
      </c>
      <c r="G159" s="106" t="s">
        <v>48</v>
      </c>
      <c r="H159" s="105">
        <v>23</v>
      </c>
      <c r="I159" s="105">
        <f t="shared" si="30"/>
        <v>5</v>
      </c>
      <c r="J159" s="105">
        <f t="shared" si="22"/>
        <v>56</v>
      </c>
      <c r="K159" s="105">
        <f t="shared" si="34"/>
        <v>5</v>
      </c>
      <c r="L159" s="105">
        <f t="shared" si="23"/>
        <v>61</v>
      </c>
    </row>
    <row r="160" spans="1:12" s="105" customFormat="1" ht="24.5" customHeight="1">
      <c r="A160" s="105" t="s">
        <v>961</v>
      </c>
      <c r="B160" s="105" t="s">
        <v>932</v>
      </c>
      <c r="C160" s="106" t="s">
        <v>405</v>
      </c>
      <c r="D160" s="106" t="s">
        <v>406</v>
      </c>
      <c r="E160" s="107" t="s">
        <v>67</v>
      </c>
      <c r="F160" s="106" t="s">
        <v>108</v>
      </c>
      <c r="G160" s="106" t="s">
        <v>49</v>
      </c>
      <c r="H160" s="105">
        <v>27</v>
      </c>
      <c r="I160" s="105">
        <f t="shared" si="30"/>
        <v>6</v>
      </c>
      <c r="J160" s="105">
        <f t="shared" si="22"/>
        <v>66</v>
      </c>
      <c r="K160" s="105">
        <f t="shared" si="34"/>
        <v>6</v>
      </c>
      <c r="L160" s="105">
        <f t="shared" si="23"/>
        <v>72</v>
      </c>
    </row>
    <row r="161" spans="1:12" s="105" customFormat="1" ht="24.5" customHeight="1">
      <c r="A161" s="105" t="s">
        <v>961</v>
      </c>
      <c r="B161" s="105" t="s">
        <v>932</v>
      </c>
      <c r="C161" s="106" t="s">
        <v>407</v>
      </c>
      <c r="D161" s="106" t="s">
        <v>408</v>
      </c>
      <c r="E161" s="107" t="s">
        <v>67</v>
      </c>
      <c r="F161" s="106" t="s">
        <v>108</v>
      </c>
      <c r="G161" s="106" t="s">
        <v>50</v>
      </c>
      <c r="H161" s="105">
        <v>12</v>
      </c>
      <c r="I161" s="105">
        <f t="shared" ref="I161:I162" si="38">ROUNDUP(H161*30%,0)</f>
        <v>4</v>
      </c>
      <c r="J161" s="105">
        <f t="shared" ref="J161:J224" si="39">SUM(H161:I161)*2</f>
        <v>32</v>
      </c>
      <c r="K161" s="105">
        <f t="shared" si="34"/>
        <v>3</v>
      </c>
      <c r="L161" s="105">
        <f t="shared" ref="L161:L224" si="40">J161+K161</f>
        <v>35</v>
      </c>
    </row>
    <row r="162" spans="1:12" s="105" customFormat="1" ht="24.5" customHeight="1">
      <c r="A162" s="105" t="s">
        <v>961</v>
      </c>
      <c r="B162" s="105" t="s">
        <v>932</v>
      </c>
      <c r="C162" s="106" t="s">
        <v>409</v>
      </c>
      <c r="D162" s="106" t="s">
        <v>410</v>
      </c>
      <c r="E162" s="107" t="s">
        <v>67</v>
      </c>
      <c r="F162" s="106" t="s">
        <v>108</v>
      </c>
      <c r="G162" s="106" t="s">
        <v>51</v>
      </c>
      <c r="H162" s="105">
        <v>11</v>
      </c>
      <c r="I162" s="105">
        <f t="shared" si="38"/>
        <v>4</v>
      </c>
      <c r="J162" s="105">
        <f t="shared" si="39"/>
        <v>30</v>
      </c>
      <c r="K162" s="105">
        <f t="shared" si="34"/>
        <v>3</v>
      </c>
      <c r="L162" s="105">
        <f t="shared" si="40"/>
        <v>33</v>
      </c>
    </row>
    <row r="163" spans="1:12" s="105" customFormat="1" ht="24.5" customHeight="1">
      <c r="A163" s="105" t="s">
        <v>961</v>
      </c>
      <c r="B163" s="105" t="s">
        <v>932</v>
      </c>
      <c r="C163" s="106" t="s">
        <v>411</v>
      </c>
      <c r="D163" s="106" t="s">
        <v>412</v>
      </c>
      <c r="E163" s="107" t="s">
        <v>67</v>
      </c>
      <c r="F163" s="106" t="s">
        <v>108</v>
      </c>
      <c r="G163" s="106" t="s">
        <v>52</v>
      </c>
      <c r="H163" s="105">
        <v>2</v>
      </c>
      <c r="I163" s="105">
        <f t="shared" ref="I163:I164" si="41">ROUNDUP(H163*40%,0)</f>
        <v>1</v>
      </c>
      <c r="J163" s="105">
        <f t="shared" si="39"/>
        <v>6</v>
      </c>
      <c r="K163" s="105">
        <f t="shared" si="34"/>
        <v>1</v>
      </c>
      <c r="L163" s="105">
        <f t="shared" si="40"/>
        <v>7</v>
      </c>
    </row>
    <row r="164" spans="1:12" s="105" customFormat="1" ht="24.5" customHeight="1">
      <c r="A164" s="105" t="s">
        <v>961</v>
      </c>
      <c r="B164" s="105" t="s">
        <v>932</v>
      </c>
      <c r="C164" s="106" t="s">
        <v>413</v>
      </c>
      <c r="D164" s="106" t="s">
        <v>414</v>
      </c>
      <c r="E164" s="107" t="s">
        <v>67</v>
      </c>
      <c r="F164" s="106" t="s">
        <v>108</v>
      </c>
      <c r="G164" s="106" t="s">
        <v>53</v>
      </c>
      <c r="H164" s="105">
        <v>4</v>
      </c>
      <c r="I164" s="105">
        <f t="shared" si="41"/>
        <v>2</v>
      </c>
      <c r="J164" s="105">
        <f t="shared" si="39"/>
        <v>12</v>
      </c>
      <c r="K164" s="105">
        <f t="shared" si="34"/>
        <v>1</v>
      </c>
      <c r="L164" s="105">
        <f t="shared" si="40"/>
        <v>13</v>
      </c>
    </row>
    <row r="165" spans="1:12" s="105" customFormat="1" ht="24.5" customHeight="1">
      <c r="A165" s="105" t="s">
        <v>962</v>
      </c>
      <c r="B165" s="105" t="s">
        <v>932</v>
      </c>
      <c r="C165" s="106" t="s">
        <v>415</v>
      </c>
      <c r="D165" s="106" t="s">
        <v>416</v>
      </c>
      <c r="E165" s="107" t="s">
        <v>67</v>
      </c>
      <c r="F165" s="106" t="s">
        <v>121</v>
      </c>
      <c r="G165" s="106" t="s">
        <v>48</v>
      </c>
      <c r="H165" s="105">
        <v>20</v>
      </c>
      <c r="I165" s="105">
        <f t="shared" si="30"/>
        <v>4</v>
      </c>
      <c r="J165" s="105">
        <f t="shared" si="39"/>
        <v>48</v>
      </c>
      <c r="K165" s="105">
        <f t="shared" si="34"/>
        <v>4</v>
      </c>
      <c r="L165" s="105">
        <f t="shared" si="40"/>
        <v>52</v>
      </c>
    </row>
    <row r="166" spans="1:12" s="105" customFormat="1" ht="24.5" customHeight="1">
      <c r="A166" s="105" t="s">
        <v>962</v>
      </c>
      <c r="B166" s="105" t="s">
        <v>932</v>
      </c>
      <c r="C166" s="106" t="s">
        <v>417</v>
      </c>
      <c r="D166" s="106" t="s">
        <v>418</v>
      </c>
      <c r="E166" s="107" t="s">
        <v>67</v>
      </c>
      <c r="F166" s="106" t="s">
        <v>121</v>
      </c>
      <c r="G166" s="106" t="s">
        <v>49</v>
      </c>
      <c r="H166" s="105">
        <v>23</v>
      </c>
      <c r="I166" s="105">
        <f t="shared" si="30"/>
        <v>5</v>
      </c>
      <c r="J166" s="105">
        <f t="shared" si="39"/>
        <v>56</v>
      </c>
      <c r="K166" s="105">
        <f t="shared" si="34"/>
        <v>5</v>
      </c>
      <c r="L166" s="105">
        <f t="shared" si="40"/>
        <v>61</v>
      </c>
    </row>
    <row r="167" spans="1:12" s="105" customFormat="1" ht="24.5" customHeight="1">
      <c r="A167" s="105" t="s">
        <v>962</v>
      </c>
      <c r="B167" s="105" t="s">
        <v>932</v>
      </c>
      <c r="C167" s="106" t="s">
        <v>419</v>
      </c>
      <c r="D167" s="106" t="s">
        <v>420</v>
      </c>
      <c r="E167" s="107" t="s">
        <v>67</v>
      </c>
      <c r="F167" s="106" t="s">
        <v>121</v>
      </c>
      <c r="G167" s="106" t="s">
        <v>50</v>
      </c>
      <c r="H167" s="105">
        <v>10</v>
      </c>
      <c r="I167" s="105">
        <f t="shared" ref="I167:I171" si="42">ROUNDUP(H167*30%,0)</f>
        <v>3</v>
      </c>
      <c r="J167" s="105">
        <f t="shared" si="39"/>
        <v>26</v>
      </c>
      <c r="K167" s="105">
        <f t="shared" si="34"/>
        <v>2</v>
      </c>
      <c r="L167" s="105">
        <f t="shared" si="40"/>
        <v>28</v>
      </c>
    </row>
    <row r="168" spans="1:12" s="105" customFormat="1" ht="24.5" customHeight="1">
      <c r="A168" s="105" t="s">
        <v>962</v>
      </c>
      <c r="B168" s="105" t="s">
        <v>932</v>
      </c>
      <c r="C168" s="106" t="s">
        <v>421</v>
      </c>
      <c r="D168" s="106" t="s">
        <v>422</v>
      </c>
      <c r="E168" s="107" t="s">
        <v>67</v>
      </c>
      <c r="F168" s="106" t="s">
        <v>121</v>
      </c>
      <c r="G168" s="106" t="s">
        <v>51</v>
      </c>
      <c r="H168" s="105">
        <v>10</v>
      </c>
      <c r="I168" s="105">
        <f t="shared" si="42"/>
        <v>3</v>
      </c>
      <c r="J168" s="105">
        <f t="shared" si="39"/>
        <v>26</v>
      </c>
      <c r="K168" s="105">
        <f t="shared" si="34"/>
        <v>2</v>
      </c>
      <c r="L168" s="105">
        <f t="shared" si="40"/>
        <v>28</v>
      </c>
    </row>
    <row r="169" spans="1:12" s="105" customFormat="1" ht="24.5" customHeight="1">
      <c r="A169" s="105" t="s">
        <v>962</v>
      </c>
      <c r="B169" s="105" t="s">
        <v>932</v>
      </c>
      <c r="C169" s="106" t="s">
        <v>423</v>
      </c>
      <c r="D169" s="106" t="s">
        <v>424</v>
      </c>
      <c r="E169" s="107" t="s">
        <v>67</v>
      </c>
      <c r="F169" s="106" t="s">
        <v>121</v>
      </c>
      <c r="G169" s="106" t="s">
        <v>52</v>
      </c>
      <c r="H169" s="105">
        <v>2</v>
      </c>
      <c r="I169" s="105">
        <f t="shared" ref="I169:I170" si="43">ROUNDUP(H169*40%,0)</f>
        <v>1</v>
      </c>
      <c r="J169" s="105">
        <f t="shared" si="39"/>
        <v>6</v>
      </c>
      <c r="K169" s="105">
        <f t="shared" si="34"/>
        <v>1</v>
      </c>
      <c r="L169" s="105">
        <f t="shared" si="40"/>
        <v>7</v>
      </c>
    </row>
    <row r="170" spans="1:12" s="105" customFormat="1" ht="24.5" customHeight="1">
      <c r="A170" s="105" t="s">
        <v>962</v>
      </c>
      <c r="B170" s="105" t="s">
        <v>932</v>
      </c>
      <c r="C170" s="106" t="s">
        <v>425</v>
      </c>
      <c r="D170" s="106" t="s">
        <v>426</v>
      </c>
      <c r="E170" s="107" t="s">
        <v>67</v>
      </c>
      <c r="F170" s="106" t="s">
        <v>121</v>
      </c>
      <c r="G170" s="106" t="s">
        <v>53</v>
      </c>
      <c r="H170" s="105">
        <v>3</v>
      </c>
      <c r="I170" s="105">
        <f t="shared" si="43"/>
        <v>2</v>
      </c>
      <c r="J170" s="105">
        <f t="shared" si="39"/>
        <v>10</v>
      </c>
      <c r="K170" s="105">
        <f t="shared" si="34"/>
        <v>1</v>
      </c>
      <c r="L170" s="105">
        <f t="shared" si="40"/>
        <v>11</v>
      </c>
    </row>
    <row r="171" spans="1:12" s="105" customFormat="1" ht="24.5" customHeight="1">
      <c r="A171" s="105" t="s">
        <v>963</v>
      </c>
      <c r="B171" s="105" t="s">
        <v>932</v>
      </c>
      <c r="C171" s="106" t="s">
        <v>427</v>
      </c>
      <c r="D171" s="106" t="s">
        <v>428</v>
      </c>
      <c r="E171" s="107" t="s">
        <v>67</v>
      </c>
      <c r="F171" s="106" t="s">
        <v>134</v>
      </c>
      <c r="G171" s="106" t="s">
        <v>48</v>
      </c>
      <c r="H171" s="105">
        <v>14</v>
      </c>
      <c r="I171" s="105">
        <f t="shared" si="42"/>
        <v>5</v>
      </c>
      <c r="J171" s="105">
        <f t="shared" si="39"/>
        <v>38</v>
      </c>
      <c r="K171" s="105">
        <f t="shared" si="34"/>
        <v>3</v>
      </c>
      <c r="L171" s="105">
        <f t="shared" si="40"/>
        <v>41</v>
      </c>
    </row>
    <row r="172" spans="1:12" s="105" customFormat="1" ht="24.5" customHeight="1">
      <c r="A172" s="105" t="s">
        <v>963</v>
      </c>
      <c r="B172" s="105" t="s">
        <v>932</v>
      </c>
      <c r="C172" s="106" t="s">
        <v>429</v>
      </c>
      <c r="D172" s="106" t="s">
        <v>430</v>
      </c>
      <c r="E172" s="107" t="s">
        <v>67</v>
      </c>
      <c r="F172" s="106" t="s">
        <v>134</v>
      </c>
      <c r="G172" s="106" t="s">
        <v>49</v>
      </c>
      <c r="H172" s="105">
        <v>17</v>
      </c>
      <c r="I172" s="105">
        <f t="shared" si="30"/>
        <v>4</v>
      </c>
      <c r="J172" s="105">
        <f t="shared" si="39"/>
        <v>42</v>
      </c>
      <c r="K172" s="105">
        <f t="shared" si="34"/>
        <v>4</v>
      </c>
      <c r="L172" s="105">
        <f t="shared" si="40"/>
        <v>46</v>
      </c>
    </row>
    <row r="173" spans="1:12" s="105" customFormat="1" ht="24.5" customHeight="1">
      <c r="A173" s="105" t="s">
        <v>963</v>
      </c>
      <c r="B173" s="105" t="s">
        <v>932</v>
      </c>
      <c r="C173" s="106" t="s">
        <v>431</v>
      </c>
      <c r="D173" s="106" t="s">
        <v>432</v>
      </c>
      <c r="E173" s="107" t="s">
        <v>67</v>
      </c>
      <c r="F173" s="106" t="s">
        <v>134</v>
      </c>
      <c r="G173" s="106" t="s">
        <v>50</v>
      </c>
      <c r="H173" s="105">
        <v>8</v>
      </c>
      <c r="I173" s="105">
        <f t="shared" ref="I173:I174" si="44">ROUNDUP(H173*30%,0)</f>
        <v>3</v>
      </c>
      <c r="J173" s="105">
        <f t="shared" si="39"/>
        <v>22</v>
      </c>
      <c r="K173" s="105">
        <f t="shared" si="34"/>
        <v>2</v>
      </c>
      <c r="L173" s="105">
        <f t="shared" si="40"/>
        <v>24</v>
      </c>
    </row>
    <row r="174" spans="1:12" s="105" customFormat="1" ht="24.5" customHeight="1">
      <c r="A174" s="105" t="s">
        <v>963</v>
      </c>
      <c r="B174" s="105" t="s">
        <v>932</v>
      </c>
      <c r="C174" s="106" t="s">
        <v>433</v>
      </c>
      <c r="D174" s="106" t="s">
        <v>434</v>
      </c>
      <c r="E174" s="107" t="s">
        <v>67</v>
      </c>
      <c r="F174" s="106" t="s">
        <v>134</v>
      </c>
      <c r="G174" s="106" t="s">
        <v>51</v>
      </c>
      <c r="H174" s="105">
        <v>7</v>
      </c>
      <c r="I174" s="105">
        <f t="shared" si="44"/>
        <v>3</v>
      </c>
      <c r="J174" s="105">
        <f t="shared" si="39"/>
        <v>20</v>
      </c>
      <c r="K174" s="105">
        <f t="shared" si="34"/>
        <v>2</v>
      </c>
      <c r="L174" s="105">
        <f t="shared" si="40"/>
        <v>22</v>
      </c>
    </row>
    <row r="175" spans="1:12" s="105" customFormat="1" ht="24.5" customHeight="1">
      <c r="A175" s="105" t="s">
        <v>963</v>
      </c>
      <c r="B175" s="105" t="s">
        <v>932</v>
      </c>
      <c r="C175" s="106" t="s">
        <v>435</v>
      </c>
      <c r="D175" s="106" t="s">
        <v>436</v>
      </c>
      <c r="E175" s="107" t="s">
        <v>67</v>
      </c>
      <c r="F175" s="106" t="s">
        <v>134</v>
      </c>
      <c r="G175" s="106" t="s">
        <v>52</v>
      </c>
      <c r="H175" s="105">
        <v>2</v>
      </c>
      <c r="I175" s="105">
        <f t="shared" ref="I175:I176" si="45">ROUNDUP(H175*40%,0)</f>
        <v>1</v>
      </c>
      <c r="J175" s="105">
        <f t="shared" si="39"/>
        <v>6</v>
      </c>
      <c r="K175" s="105">
        <f t="shared" si="34"/>
        <v>1</v>
      </c>
      <c r="L175" s="105">
        <f t="shared" si="40"/>
        <v>7</v>
      </c>
    </row>
    <row r="176" spans="1:12" s="105" customFormat="1" ht="24.5" customHeight="1">
      <c r="A176" s="105" t="s">
        <v>963</v>
      </c>
      <c r="B176" s="105" t="s">
        <v>932</v>
      </c>
      <c r="C176" s="106" t="s">
        <v>437</v>
      </c>
      <c r="D176" s="106" t="s">
        <v>438</v>
      </c>
      <c r="E176" s="107" t="s">
        <v>67</v>
      </c>
      <c r="F176" s="106" t="s">
        <v>134</v>
      </c>
      <c r="G176" s="106" t="s">
        <v>53</v>
      </c>
      <c r="H176" s="105">
        <v>3</v>
      </c>
      <c r="I176" s="105">
        <f t="shared" si="45"/>
        <v>2</v>
      </c>
      <c r="J176" s="105">
        <f t="shared" si="39"/>
        <v>10</v>
      </c>
      <c r="K176" s="105">
        <f t="shared" si="34"/>
        <v>1</v>
      </c>
      <c r="L176" s="105">
        <f t="shared" si="40"/>
        <v>11</v>
      </c>
    </row>
    <row r="177" spans="1:12" s="105" customFormat="1" ht="24.5" customHeight="1">
      <c r="A177" s="105" t="s">
        <v>964</v>
      </c>
      <c r="B177" s="105" t="s">
        <v>932</v>
      </c>
      <c r="C177" s="106" t="s">
        <v>439</v>
      </c>
      <c r="D177" s="106" t="s">
        <v>440</v>
      </c>
      <c r="E177" s="107" t="s">
        <v>67</v>
      </c>
      <c r="F177" s="106" t="s">
        <v>147</v>
      </c>
      <c r="G177" s="106" t="s">
        <v>48</v>
      </c>
      <c r="H177" s="105">
        <v>40</v>
      </c>
      <c r="I177" s="105">
        <f t="shared" si="30"/>
        <v>8</v>
      </c>
      <c r="J177" s="105">
        <f t="shared" si="39"/>
        <v>96</v>
      </c>
      <c r="K177" s="105">
        <f t="shared" si="34"/>
        <v>8</v>
      </c>
      <c r="L177" s="105">
        <f t="shared" si="40"/>
        <v>104</v>
      </c>
    </row>
    <row r="178" spans="1:12" s="105" customFormat="1" ht="24.5" customHeight="1">
      <c r="A178" s="105" t="s">
        <v>964</v>
      </c>
      <c r="B178" s="105" t="s">
        <v>932</v>
      </c>
      <c r="C178" s="106" t="s">
        <v>441</v>
      </c>
      <c r="D178" s="106" t="s">
        <v>442</v>
      </c>
      <c r="E178" s="107" t="s">
        <v>67</v>
      </c>
      <c r="F178" s="106" t="s">
        <v>147</v>
      </c>
      <c r="G178" s="106" t="s">
        <v>49</v>
      </c>
      <c r="H178" s="105">
        <v>45</v>
      </c>
      <c r="I178" s="105">
        <f t="shared" si="30"/>
        <v>9</v>
      </c>
      <c r="J178" s="105">
        <f t="shared" si="39"/>
        <v>108</v>
      </c>
      <c r="K178" s="105">
        <f t="shared" si="33"/>
        <v>3</v>
      </c>
      <c r="L178" s="105">
        <f t="shared" si="40"/>
        <v>111</v>
      </c>
    </row>
    <row r="179" spans="1:12" s="105" customFormat="1" ht="24.5" customHeight="1">
      <c r="A179" s="105" t="s">
        <v>964</v>
      </c>
      <c r="B179" s="105" t="s">
        <v>932</v>
      </c>
      <c r="C179" s="106" t="s">
        <v>443</v>
      </c>
      <c r="D179" s="106" t="s">
        <v>444</v>
      </c>
      <c r="E179" s="107" t="s">
        <v>67</v>
      </c>
      <c r="F179" s="106" t="s">
        <v>147</v>
      </c>
      <c r="G179" s="106" t="s">
        <v>50</v>
      </c>
      <c r="H179" s="105">
        <v>20</v>
      </c>
      <c r="I179" s="105">
        <f t="shared" si="30"/>
        <v>4</v>
      </c>
      <c r="J179" s="105">
        <f t="shared" si="39"/>
        <v>48</v>
      </c>
      <c r="K179" s="105">
        <f t="shared" ref="K179:K182" si="46">ROUNDUP((H179/10)*2,0)</f>
        <v>4</v>
      </c>
      <c r="L179" s="105">
        <f t="shared" si="40"/>
        <v>52</v>
      </c>
    </row>
    <row r="180" spans="1:12" s="105" customFormat="1" ht="24.5" customHeight="1">
      <c r="A180" s="105" t="s">
        <v>964</v>
      </c>
      <c r="B180" s="105" t="s">
        <v>932</v>
      </c>
      <c r="C180" s="106" t="s">
        <v>445</v>
      </c>
      <c r="D180" s="106" t="s">
        <v>446</v>
      </c>
      <c r="E180" s="107" t="s">
        <v>67</v>
      </c>
      <c r="F180" s="106" t="s">
        <v>147</v>
      </c>
      <c r="G180" s="106" t="s">
        <v>51</v>
      </c>
      <c r="H180" s="105">
        <v>20</v>
      </c>
      <c r="I180" s="105">
        <f t="shared" si="30"/>
        <v>4</v>
      </c>
      <c r="J180" s="105">
        <f t="shared" si="39"/>
        <v>48</v>
      </c>
      <c r="K180" s="105">
        <f t="shared" si="46"/>
        <v>4</v>
      </c>
      <c r="L180" s="105">
        <f t="shared" si="40"/>
        <v>52</v>
      </c>
    </row>
    <row r="181" spans="1:12" s="105" customFormat="1" ht="24.5" customHeight="1">
      <c r="A181" s="105" t="s">
        <v>964</v>
      </c>
      <c r="B181" s="105" t="s">
        <v>932</v>
      </c>
      <c r="C181" s="106" t="s">
        <v>447</v>
      </c>
      <c r="D181" s="106" t="s">
        <v>448</v>
      </c>
      <c r="E181" s="107" t="s">
        <v>67</v>
      </c>
      <c r="F181" s="106" t="s">
        <v>147</v>
      </c>
      <c r="G181" s="106" t="s">
        <v>52</v>
      </c>
      <c r="H181" s="105">
        <v>5</v>
      </c>
      <c r="I181" s="105">
        <f>ROUNDUP(H181*40%,0)</f>
        <v>2</v>
      </c>
      <c r="J181" s="105">
        <f t="shared" si="39"/>
        <v>14</v>
      </c>
      <c r="K181" s="105">
        <f t="shared" si="46"/>
        <v>1</v>
      </c>
      <c r="L181" s="105">
        <f t="shared" si="40"/>
        <v>15</v>
      </c>
    </row>
    <row r="182" spans="1:12" s="105" customFormat="1" ht="24.5" customHeight="1">
      <c r="A182" s="105" t="s">
        <v>964</v>
      </c>
      <c r="B182" s="105" t="s">
        <v>932</v>
      </c>
      <c r="C182" s="106" t="s">
        <v>449</v>
      </c>
      <c r="D182" s="106" t="s">
        <v>450</v>
      </c>
      <c r="E182" s="107" t="s">
        <v>67</v>
      </c>
      <c r="F182" s="106" t="s">
        <v>147</v>
      </c>
      <c r="G182" s="106" t="s">
        <v>53</v>
      </c>
      <c r="H182" s="105">
        <v>7</v>
      </c>
      <c r="I182" s="105">
        <f t="shared" ref="I182" si="47">ROUNDUP(H182*30%,0)</f>
        <v>3</v>
      </c>
      <c r="J182" s="105">
        <f t="shared" si="39"/>
        <v>20</v>
      </c>
      <c r="K182" s="105">
        <f t="shared" si="46"/>
        <v>2</v>
      </c>
      <c r="L182" s="105">
        <f t="shared" si="40"/>
        <v>22</v>
      </c>
    </row>
    <row r="183" spans="1:12" s="105" customFormat="1" ht="24.5" customHeight="1">
      <c r="A183" s="105" t="s">
        <v>965</v>
      </c>
      <c r="B183" s="105" t="s">
        <v>932</v>
      </c>
      <c r="C183" s="106" t="s">
        <v>451</v>
      </c>
      <c r="D183" s="106" t="s">
        <v>452</v>
      </c>
      <c r="E183" s="107" t="s">
        <v>67</v>
      </c>
      <c r="F183" s="106" t="s">
        <v>160</v>
      </c>
      <c r="G183" s="106" t="s">
        <v>48</v>
      </c>
      <c r="H183" s="105">
        <v>69</v>
      </c>
      <c r="I183" s="105">
        <f t="shared" si="30"/>
        <v>14</v>
      </c>
      <c r="J183" s="105">
        <f t="shared" si="39"/>
        <v>166</v>
      </c>
      <c r="K183" s="105">
        <f t="shared" si="33"/>
        <v>4</v>
      </c>
      <c r="L183" s="105">
        <f t="shared" si="40"/>
        <v>170</v>
      </c>
    </row>
    <row r="184" spans="1:12" s="105" customFormat="1" ht="24.5" customHeight="1">
      <c r="A184" s="105" t="s">
        <v>965</v>
      </c>
      <c r="B184" s="105" t="s">
        <v>932</v>
      </c>
      <c r="C184" s="106" t="s">
        <v>453</v>
      </c>
      <c r="D184" s="106" t="s">
        <v>454</v>
      </c>
      <c r="E184" s="107" t="s">
        <v>67</v>
      </c>
      <c r="F184" s="106" t="s">
        <v>160</v>
      </c>
      <c r="G184" s="106" t="s">
        <v>49</v>
      </c>
      <c r="H184" s="105">
        <v>79</v>
      </c>
      <c r="I184" s="105">
        <f t="shared" si="30"/>
        <v>16</v>
      </c>
      <c r="J184" s="105">
        <f t="shared" si="39"/>
        <v>190</v>
      </c>
      <c r="K184" s="105">
        <f t="shared" si="33"/>
        <v>4</v>
      </c>
      <c r="L184" s="105">
        <f t="shared" si="40"/>
        <v>194</v>
      </c>
    </row>
    <row r="185" spans="1:12" s="105" customFormat="1" ht="24.5" customHeight="1">
      <c r="A185" s="105" t="s">
        <v>965</v>
      </c>
      <c r="B185" s="105" t="s">
        <v>932</v>
      </c>
      <c r="C185" s="106" t="s">
        <v>455</v>
      </c>
      <c r="D185" s="106" t="s">
        <v>456</v>
      </c>
      <c r="E185" s="107" t="s">
        <v>67</v>
      </c>
      <c r="F185" s="106" t="s">
        <v>160</v>
      </c>
      <c r="G185" s="106" t="s">
        <v>50</v>
      </c>
      <c r="H185" s="105">
        <v>36</v>
      </c>
      <c r="I185" s="105">
        <f t="shared" si="30"/>
        <v>8</v>
      </c>
      <c r="J185" s="105">
        <f t="shared" si="39"/>
        <v>88</v>
      </c>
      <c r="K185" s="105">
        <f t="shared" ref="K185:K194" si="48">ROUNDUP((H185/10)*2,0)</f>
        <v>8</v>
      </c>
      <c r="L185" s="105">
        <f t="shared" si="40"/>
        <v>96</v>
      </c>
    </row>
    <row r="186" spans="1:12" s="105" customFormat="1" ht="24.5" customHeight="1">
      <c r="A186" s="105" t="s">
        <v>965</v>
      </c>
      <c r="B186" s="105" t="s">
        <v>932</v>
      </c>
      <c r="C186" s="106" t="s">
        <v>457</v>
      </c>
      <c r="D186" s="106" t="s">
        <v>458</v>
      </c>
      <c r="E186" s="107" t="s">
        <v>67</v>
      </c>
      <c r="F186" s="106" t="s">
        <v>160</v>
      </c>
      <c r="G186" s="106" t="s">
        <v>51</v>
      </c>
      <c r="H186" s="105">
        <v>35</v>
      </c>
      <c r="I186" s="105">
        <f t="shared" si="30"/>
        <v>7</v>
      </c>
      <c r="J186" s="105">
        <f t="shared" si="39"/>
        <v>84</v>
      </c>
      <c r="K186" s="105">
        <f t="shared" si="48"/>
        <v>7</v>
      </c>
      <c r="L186" s="105">
        <f t="shared" si="40"/>
        <v>91</v>
      </c>
    </row>
    <row r="187" spans="1:12" s="105" customFormat="1" ht="24.5" customHeight="1">
      <c r="A187" s="105" t="s">
        <v>965</v>
      </c>
      <c r="B187" s="105" t="s">
        <v>932</v>
      </c>
      <c r="C187" s="106" t="s">
        <v>459</v>
      </c>
      <c r="D187" s="106" t="s">
        <v>460</v>
      </c>
      <c r="E187" s="107" t="s">
        <v>67</v>
      </c>
      <c r="F187" s="106" t="s">
        <v>160</v>
      </c>
      <c r="G187" s="106" t="s">
        <v>52</v>
      </c>
      <c r="H187" s="105">
        <v>7</v>
      </c>
      <c r="I187" s="105">
        <f t="shared" ref="I187:I188" si="49">ROUNDUP(H187*30%,0)</f>
        <v>3</v>
      </c>
      <c r="J187" s="105">
        <f t="shared" si="39"/>
        <v>20</v>
      </c>
      <c r="K187" s="105">
        <f t="shared" si="48"/>
        <v>2</v>
      </c>
      <c r="L187" s="105">
        <f t="shared" si="40"/>
        <v>22</v>
      </c>
    </row>
    <row r="188" spans="1:12" s="105" customFormat="1" ht="24.5" customHeight="1">
      <c r="A188" s="105" t="s">
        <v>965</v>
      </c>
      <c r="B188" s="105" t="s">
        <v>932</v>
      </c>
      <c r="C188" s="106" t="s">
        <v>461</v>
      </c>
      <c r="D188" s="106" t="s">
        <v>462</v>
      </c>
      <c r="E188" s="107" t="s">
        <v>67</v>
      </c>
      <c r="F188" s="106" t="s">
        <v>160</v>
      </c>
      <c r="G188" s="106" t="s">
        <v>53</v>
      </c>
      <c r="H188" s="105">
        <v>12</v>
      </c>
      <c r="I188" s="105">
        <f t="shared" si="49"/>
        <v>4</v>
      </c>
      <c r="J188" s="105">
        <f t="shared" si="39"/>
        <v>32</v>
      </c>
      <c r="K188" s="105">
        <f t="shared" si="48"/>
        <v>3</v>
      </c>
      <c r="L188" s="105">
        <f t="shared" si="40"/>
        <v>35</v>
      </c>
    </row>
    <row r="189" spans="1:12" s="105" customFormat="1" ht="24.5" customHeight="1">
      <c r="A189" s="105" t="s">
        <v>966</v>
      </c>
      <c r="B189" s="105" t="s">
        <v>932</v>
      </c>
      <c r="C189" s="106" t="s">
        <v>463</v>
      </c>
      <c r="D189" s="106" t="s">
        <v>464</v>
      </c>
      <c r="E189" s="107" t="s">
        <v>67</v>
      </c>
      <c r="F189" s="106" t="s">
        <v>173</v>
      </c>
      <c r="G189" s="106" t="s">
        <v>48</v>
      </c>
      <c r="H189" s="105">
        <v>26</v>
      </c>
      <c r="I189" s="105">
        <f t="shared" si="30"/>
        <v>6</v>
      </c>
      <c r="J189" s="105">
        <f t="shared" si="39"/>
        <v>64</v>
      </c>
      <c r="K189" s="105">
        <f t="shared" si="48"/>
        <v>6</v>
      </c>
      <c r="L189" s="105">
        <f t="shared" si="40"/>
        <v>70</v>
      </c>
    </row>
    <row r="190" spans="1:12" s="105" customFormat="1" ht="24.5" customHeight="1">
      <c r="A190" s="105" t="s">
        <v>966</v>
      </c>
      <c r="B190" s="105" t="s">
        <v>932</v>
      </c>
      <c r="C190" s="106" t="s">
        <v>465</v>
      </c>
      <c r="D190" s="106" t="s">
        <v>466</v>
      </c>
      <c r="E190" s="107" t="s">
        <v>67</v>
      </c>
      <c r="F190" s="106" t="s">
        <v>173</v>
      </c>
      <c r="G190" s="106" t="s">
        <v>49</v>
      </c>
      <c r="H190" s="105">
        <v>30</v>
      </c>
      <c r="I190" s="105">
        <f t="shared" si="30"/>
        <v>6</v>
      </c>
      <c r="J190" s="105">
        <f t="shared" si="39"/>
        <v>72</v>
      </c>
      <c r="K190" s="105">
        <f t="shared" si="48"/>
        <v>6</v>
      </c>
      <c r="L190" s="105">
        <f t="shared" si="40"/>
        <v>78</v>
      </c>
    </row>
    <row r="191" spans="1:12" s="105" customFormat="1" ht="24.5" customHeight="1">
      <c r="A191" s="105" t="s">
        <v>966</v>
      </c>
      <c r="B191" s="105" t="s">
        <v>932</v>
      </c>
      <c r="C191" s="106" t="s">
        <v>467</v>
      </c>
      <c r="D191" s="106" t="s">
        <v>468</v>
      </c>
      <c r="E191" s="107" t="s">
        <v>67</v>
      </c>
      <c r="F191" s="106" t="s">
        <v>173</v>
      </c>
      <c r="G191" s="106" t="s">
        <v>50</v>
      </c>
      <c r="H191" s="105">
        <v>13</v>
      </c>
      <c r="I191" s="105">
        <f t="shared" ref="I191:I192" si="50">ROUNDUP(H191*30%,0)</f>
        <v>4</v>
      </c>
      <c r="J191" s="105">
        <f t="shared" si="39"/>
        <v>34</v>
      </c>
      <c r="K191" s="105">
        <f t="shared" si="48"/>
        <v>3</v>
      </c>
      <c r="L191" s="105">
        <f t="shared" si="40"/>
        <v>37</v>
      </c>
    </row>
    <row r="192" spans="1:12" s="105" customFormat="1" ht="24.5" customHeight="1">
      <c r="A192" s="105" t="s">
        <v>966</v>
      </c>
      <c r="B192" s="105" t="s">
        <v>932</v>
      </c>
      <c r="C192" s="106" t="s">
        <v>469</v>
      </c>
      <c r="D192" s="106" t="s">
        <v>470</v>
      </c>
      <c r="E192" s="107" t="s">
        <v>67</v>
      </c>
      <c r="F192" s="106" t="s">
        <v>173</v>
      </c>
      <c r="G192" s="106" t="s">
        <v>51</v>
      </c>
      <c r="H192" s="105">
        <v>13</v>
      </c>
      <c r="I192" s="105">
        <f t="shared" si="50"/>
        <v>4</v>
      </c>
      <c r="J192" s="105">
        <f t="shared" si="39"/>
        <v>34</v>
      </c>
      <c r="K192" s="105">
        <f t="shared" si="48"/>
        <v>3</v>
      </c>
      <c r="L192" s="105">
        <f t="shared" si="40"/>
        <v>37</v>
      </c>
    </row>
    <row r="193" spans="1:12" s="105" customFormat="1" ht="24.5" customHeight="1">
      <c r="A193" s="105" t="s">
        <v>966</v>
      </c>
      <c r="B193" s="105" t="s">
        <v>932</v>
      </c>
      <c r="C193" s="106" t="s">
        <v>471</v>
      </c>
      <c r="D193" s="106" t="s">
        <v>472</v>
      </c>
      <c r="E193" s="107" t="s">
        <v>67</v>
      </c>
      <c r="F193" s="106" t="s">
        <v>173</v>
      </c>
      <c r="G193" s="106" t="s">
        <v>52</v>
      </c>
      <c r="H193" s="105">
        <v>3</v>
      </c>
      <c r="I193" s="105">
        <f t="shared" ref="I193:I194" si="51">ROUNDUP(H193*40%,0)</f>
        <v>2</v>
      </c>
      <c r="J193" s="105">
        <f t="shared" si="39"/>
        <v>10</v>
      </c>
      <c r="K193" s="105">
        <f t="shared" si="48"/>
        <v>1</v>
      </c>
      <c r="L193" s="105">
        <f t="shared" si="40"/>
        <v>11</v>
      </c>
    </row>
    <row r="194" spans="1:12" s="105" customFormat="1" ht="24.5" customHeight="1">
      <c r="A194" s="105" t="s">
        <v>966</v>
      </c>
      <c r="B194" s="105" t="s">
        <v>932</v>
      </c>
      <c r="C194" s="106" t="s">
        <v>473</v>
      </c>
      <c r="D194" s="106" t="s">
        <v>474</v>
      </c>
      <c r="E194" s="107" t="s">
        <v>67</v>
      </c>
      <c r="F194" s="106" t="s">
        <v>173</v>
      </c>
      <c r="G194" s="106" t="s">
        <v>53</v>
      </c>
      <c r="H194" s="105">
        <v>5</v>
      </c>
      <c r="I194" s="105">
        <f t="shared" si="51"/>
        <v>2</v>
      </c>
      <c r="J194" s="105">
        <f t="shared" si="39"/>
        <v>14</v>
      </c>
      <c r="K194" s="105">
        <f t="shared" si="48"/>
        <v>1</v>
      </c>
      <c r="L194" s="105">
        <f t="shared" si="40"/>
        <v>15</v>
      </c>
    </row>
    <row r="195" spans="1:12" s="105" customFormat="1" ht="24.5" customHeight="1">
      <c r="A195" s="105" t="s">
        <v>967</v>
      </c>
      <c r="B195" s="105" t="s">
        <v>932</v>
      </c>
      <c r="C195" s="106" t="s">
        <v>475</v>
      </c>
      <c r="D195" s="106" t="s">
        <v>476</v>
      </c>
      <c r="E195" s="107" t="s">
        <v>67</v>
      </c>
      <c r="F195" s="106" t="s">
        <v>186</v>
      </c>
      <c r="G195" s="106" t="s">
        <v>48</v>
      </c>
      <c r="H195" s="105">
        <v>113</v>
      </c>
      <c r="I195" s="105">
        <f t="shared" si="30"/>
        <v>23</v>
      </c>
      <c r="J195" s="105">
        <f t="shared" si="39"/>
        <v>272</v>
      </c>
      <c r="K195" s="105">
        <f t="shared" si="33"/>
        <v>6</v>
      </c>
      <c r="L195" s="105">
        <f t="shared" si="40"/>
        <v>278</v>
      </c>
    </row>
    <row r="196" spans="1:12" s="105" customFormat="1" ht="24.5" customHeight="1">
      <c r="A196" s="105" t="s">
        <v>967</v>
      </c>
      <c r="B196" s="105" t="s">
        <v>932</v>
      </c>
      <c r="C196" s="106" t="s">
        <v>477</v>
      </c>
      <c r="D196" s="106" t="s">
        <v>478</v>
      </c>
      <c r="E196" s="107" t="s">
        <v>67</v>
      </c>
      <c r="F196" s="106" t="s">
        <v>186</v>
      </c>
      <c r="G196" s="106" t="s">
        <v>49</v>
      </c>
      <c r="H196" s="105">
        <v>131</v>
      </c>
      <c r="I196" s="105">
        <f t="shared" si="30"/>
        <v>27</v>
      </c>
      <c r="J196" s="105">
        <f t="shared" si="39"/>
        <v>316</v>
      </c>
      <c r="K196" s="105">
        <f t="shared" si="33"/>
        <v>7</v>
      </c>
      <c r="L196" s="105">
        <f t="shared" si="40"/>
        <v>323</v>
      </c>
    </row>
    <row r="197" spans="1:12" s="105" customFormat="1" ht="24.5" customHeight="1">
      <c r="A197" s="105" t="s">
        <v>967</v>
      </c>
      <c r="B197" s="105" t="s">
        <v>932</v>
      </c>
      <c r="C197" s="106" t="s">
        <v>479</v>
      </c>
      <c r="D197" s="106" t="s">
        <v>480</v>
      </c>
      <c r="E197" s="107" t="s">
        <v>67</v>
      </c>
      <c r="F197" s="106" t="s">
        <v>186</v>
      </c>
      <c r="G197" s="106" t="s">
        <v>50</v>
      </c>
      <c r="H197" s="105">
        <v>59</v>
      </c>
      <c r="I197" s="105">
        <f t="shared" si="30"/>
        <v>12</v>
      </c>
      <c r="J197" s="105">
        <f t="shared" si="39"/>
        <v>142</v>
      </c>
      <c r="K197" s="105">
        <f t="shared" si="33"/>
        <v>3</v>
      </c>
      <c r="L197" s="105">
        <f t="shared" si="40"/>
        <v>145</v>
      </c>
    </row>
    <row r="198" spans="1:12" s="105" customFormat="1" ht="24.5" customHeight="1">
      <c r="A198" s="105" t="s">
        <v>967</v>
      </c>
      <c r="B198" s="105" t="s">
        <v>932</v>
      </c>
      <c r="C198" s="106" t="s">
        <v>481</v>
      </c>
      <c r="D198" s="106" t="s">
        <v>482</v>
      </c>
      <c r="E198" s="107" t="s">
        <v>67</v>
      </c>
      <c r="F198" s="106" t="s">
        <v>186</v>
      </c>
      <c r="G198" s="106" t="s">
        <v>51</v>
      </c>
      <c r="H198" s="105">
        <v>56</v>
      </c>
      <c r="I198" s="105">
        <f t="shared" si="30"/>
        <v>12</v>
      </c>
      <c r="J198" s="105">
        <f t="shared" si="39"/>
        <v>136</v>
      </c>
      <c r="K198" s="105">
        <f t="shared" si="33"/>
        <v>3</v>
      </c>
      <c r="L198" s="105">
        <f t="shared" si="40"/>
        <v>139</v>
      </c>
    </row>
    <row r="199" spans="1:12" s="105" customFormat="1" ht="24.5" customHeight="1">
      <c r="A199" s="105" t="s">
        <v>967</v>
      </c>
      <c r="B199" s="105" t="s">
        <v>932</v>
      </c>
      <c r="C199" s="106" t="s">
        <v>483</v>
      </c>
      <c r="D199" s="106" t="s">
        <v>484</v>
      </c>
      <c r="E199" s="107" t="s">
        <v>67</v>
      </c>
      <c r="F199" s="106" t="s">
        <v>186</v>
      </c>
      <c r="G199" s="106" t="s">
        <v>52</v>
      </c>
      <c r="H199" s="105">
        <v>12</v>
      </c>
      <c r="I199" s="105">
        <f>ROUNDUP(H199*30%,0)</f>
        <v>4</v>
      </c>
      <c r="J199" s="105">
        <f t="shared" si="39"/>
        <v>32</v>
      </c>
      <c r="K199" s="105">
        <f t="shared" ref="K199:K206" si="52">ROUNDUP((H199/10)*2,0)</f>
        <v>3</v>
      </c>
      <c r="L199" s="105">
        <f t="shared" si="40"/>
        <v>35</v>
      </c>
    </row>
    <row r="200" spans="1:12" s="105" customFormat="1" ht="24.5" customHeight="1">
      <c r="A200" s="105" t="s">
        <v>967</v>
      </c>
      <c r="B200" s="105" t="s">
        <v>932</v>
      </c>
      <c r="C200" s="106" t="s">
        <v>485</v>
      </c>
      <c r="D200" s="106" t="s">
        <v>486</v>
      </c>
      <c r="E200" s="107" t="s">
        <v>67</v>
      </c>
      <c r="F200" s="106" t="s">
        <v>186</v>
      </c>
      <c r="G200" s="106" t="s">
        <v>53</v>
      </c>
      <c r="H200" s="105">
        <v>20</v>
      </c>
      <c r="I200" s="105">
        <f t="shared" si="30"/>
        <v>4</v>
      </c>
      <c r="J200" s="105">
        <f t="shared" si="39"/>
        <v>48</v>
      </c>
      <c r="K200" s="105">
        <f t="shared" si="52"/>
        <v>4</v>
      </c>
      <c r="L200" s="105">
        <f t="shared" si="40"/>
        <v>52</v>
      </c>
    </row>
    <row r="201" spans="1:12" s="105" customFormat="1" ht="24.5" customHeight="1">
      <c r="A201" s="105" t="s">
        <v>968</v>
      </c>
      <c r="B201" s="105" t="s">
        <v>932</v>
      </c>
      <c r="C201" s="106" t="s">
        <v>487</v>
      </c>
      <c r="D201" s="106" t="s">
        <v>488</v>
      </c>
      <c r="E201" s="107" t="s">
        <v>67</v>
      </c>
      <c r="F201" s="106" t="s">
        <v>199</v>
      </c>
      <c r="G201" s="106" t="s">
        <v>48</v>
      </c>
      <c r="H201" s="105">
        <v>28</v>
      </c>
      <c r="I201" s="105">
        <f t="shared" ref="I201:I264" si="53">ROUNDUP(H201*20%,0)</f>
        <v>6</v>
      </c>
      <c r="J201" s="105">
        <f t="shared" si="39"/>
        <v>68</v>
      </c>
      <c r="K201" s="105">
        <f t="shared" si="52"/>
        <v>6</v>
      </c>
      <c r="L201" s="105">
        <f t="shared" si="40"/>
        <v>74</v>
      </c>
    </row>
    <row r="202" spans="1:12" s="105" customFormat="1" ht="24.5" customHeight="1">
      <c r="A202" s="105" t="s">
        <v>968</v>
      </c>
      <c r="B202" s="105" t="s">
        <v>932</v>
      </c>
      <c r="C202" s="106" t="s">
        <v>489</v>
      </c>
      <c r="D202" s="106" t="s">
        <v>490</v>
      </c>
      <c r="E202" s="107" t="s">
        <v>67</v>
      </c>
      <c r="F202" s="106" t="s">
        <v>199</v>
      </c>
      <c r="G202" s="106" t="s">
        <v>49</v>
      </c>
      <c r="H202" s="105">
        <v>32</v>
      </c>
      <c r="I202" s="105">
        <f t="shared" si="53"/>
        <v>7</v>
      </c>
      <c r="J202" s="105">
        <f t="shared" si="39"/>
        <v>78</v>
      </c>
      <c r="K202" s="105">
        <f t="shared" si="52"/>
        <v>7</v>
      </c>
      <c r="L202" s="105">
        <f t="shared" si="40"/>
        <v>85</v>
      </c>
    </row>
    <row r="203" spans="1:12" s="105" customFormat="1" ht="24.5" customHeight="1">
      <c r="A203" s="105" t="s">
        <v>968</v>
      </c>
      <c r="B203" s="105" t="s">
        <v>932</v>
      </c>
      <c r="C203" s="106" t="s">
        <v>491</v>
      </c>
      <c r="D203" s="106" t="s">
        <v>492</v>
      </c>
      <c r="E203" s="107" t="s">
        <v>67</v>
      </c>
      <c r="F203" s="106" t="s">
        <v>199</v>
      </c>
      <c r="G203" s="106" t="s">
        <v>50</v>
      </c>
      <c r="H203" s="105">
        <v>14</v>
      </c>
      <c r="I203" s="105">
        <f t="shared" ref="I203:I204" si="54">ROUNDUP(H203*30%,0)</f>
        <v>5</v>
      </c>
      <c r="J203" s="105">
        <f t="shared" si="39"/>
        <v>38</v>
      </c>
      <c r="K203" s="105">
        <f t="shared" si="52"/>
        <v>3</v>
      </c>
      <c r="L203" s="105">
        <f t="shared" si="40"/>
        <v>41</v>
      </c>
    </row>
    <row r="204" spans="1:12" s="105" customFormat="1" ht="24.5" customHeight="1">
      <c r="A204" s="105" t="s">
        <v>968</v>
      </c>
      <c r="B204" s="105" t="s">
        <v>932</v>
      </c>
      <c r="C204" s="106" t="s">
        <v>493</v>
      </c>
      <c r="D204" s="106" t="s">
        <v>494</v>
      </c>
      <c r="E204" s="107" t="s">
        <v>67</v>
      </c>
      <c r="F204" s="106" t="s">
        <v>199</v>
      </c>
      <c r="G204" s="106" t="s">
        <v>51</v>
      </c>
      <c r="H204" s="105">
        <v>14</v>
      </c>
      <c r="I204" s="105">
        <f t="shared" si="54"/>
        <v>5</v>
      </c>
      <c r="J204" s="105">
        <f t="shared" si="39"/>
        <v>38</v>
      </c>
      <c r="K204" s="105">
        <f t="shared" si="52"/>
        <v>3</v>
      </c>
      <c r="L204" s="105">
        <f t="shared" si="40"/>
        <v>41</v>
      </c>
    </row>
    <row r="205" spans="1:12" s="105" customFormat="1" ht="24.5" customHeight="1">
      <c r="A205" s="105" t="s">
        <v>968</v>
      </c>
      <c r="B205" s="105" t="s">
        <v>932</v>
      </c>
      <c r="C205" s="106" t="s">
        <v>495</v>
      </c>
      <c r="D205" s="106" t="s">
        <v>496</v>
      </c>
      <c r="E205" s="107" t="s">
        <v>67</v>
      </c>
      <c r="F205" s="106" t="s">
        <v>199</v>
      </c>
      <c r="G205" s="106" t="s">
        <v>52</v>
      </c>
      <c r="H205" s="105">
        <v>3</v>
      </c>
      <c r="I205" s="105">
        <f t="shared" ref="I205:I206" si="55">ROUNDUP(H205*40%,0)</f>
        <v>2</v>
      </c>
      <c r="J205" s="105">
        <f t="shared" si="39"/>
        <v>10</v>
      </c>
      <c r="K205" s="105">
        <f t="shared" si="52"/>
        <v>1</v>
      </c>
      <c r="L205" s="105">
        <f t="shared" si="40"/>
        <v>11</v>
      </c>
    </row>
    <row r="206" spans="1:12" s="105" customFormat="1" ht="24.5" customHeight="1">
      <c r="A206" s="105" t="s">
        <v>968</v>
      </c>
      <c r="B206" s="105" t="s">
        <v>932</v>
      </c>
      <c r="C206" s="106" t="s">
        <v>497</v>
      </c>
      <c r="D206" s="106" t="s">
        <v>498</v>
      </c>
      <c r="E206" s="107" t="s">
        <v>67</v>
      </c>
      <c r="F206" s="106" t="s">
        <v>199</v>
      </c>
      <c r="G206" s="106" t="s">
        <v>53</v>
      </c>
      <c r="H206" s="105">
        <v>5</v>
      </c>
      <c r="I206" s="105">
        <f t="shared" si="55"/>
        <v>2</v>
      </c>
      <c r="J206" s="105">
        <f t="shared" si="39"/>
        <v>14</v>
      </c>
      <c r="K206" s="105">
        <f t="shared" si="52"/>
        <v>1</v>
      </c>
      <c r="L206" s="105">
        <f t="shared" si="40"/>
        <v>15</v>
      </c>
    </row>
    <row r="207" spans="1:12" s="105" customFormat="1" ht="24.5" customHeight="1">
      <c r="A207" s="105" t="s">
        <v>969</v>
      </c>
      <c r="B207" s="105" t="s">
        <v>932</v>
      </c>
      <c r="C207" s="106" t="s">
        <v>499</v>
      </c>
      <c r="D207" s="106" t="s">
        <v>500</v>
      </c>
      <c r="E207" s="107" t="s">
        <v>67</v>
      </c>
      <c r="F207" s="106" t="s">
        <v>212</v>
      </c>
      <c r="G207" s="106" t="s">
        <v>48</v>
      </c>
      <c r="H207" s="105">
        <v>41</v>
      </c>
      <c r="I207" s="105">
        <f t="shared" si="53"/>
        <v>9</v>
      </c>
      <c r="J207" s="105">
        <f t="shared" si="39"/>
        <v>100</v>
      </c>
      <c r="K207" s="105">
        <f t="shared" si="33"/>
        <v>3</v>
      </c>
      <c r="L207" s="105">
        <f t="shared" si="40"/>
        <v>103</v>
      </c>
    </row>
    <row r="208" spans="1:12" s="105" customFormat="1" ht="24.5" customHeight="1">
      <c r="A208" s="105" t="s">
        <v>969</v>
      </c>
      <c r="B208" s="105" t="s">
        <v>932</v>
      </c>
      <c r="C208" s="106" t="s">
        <v>501</v>
      </c>
      <c r="D208" s="106" t="s">
        <v>502</v>
      </c>
      <c r="E208" s="107" t="s">
        <v>67</v>
      </c>
      <c r="F208" s="106" t="s">
        <v>212</v>
      </c>
      <c r="G208" s="106" t="s">
        <v>49</v>
      </c>
      <c r="H208" s="105">
        <v>48</v>
      </c>
      <c r="I208" s="105">
        <f t="shared" si="53"/>
        <v>10</v>
      </c>
      <c r="J208" s="105">
        <f t="shared" si="39"/>
        <v>116</v>
      </c>
      <c r="K208" s="105">
        <f t="shared" si="33"/>
        <v>3</v>
      </c>
      <c r="L208" s="105">
        <f t="shared" si="40"/>
        <v>119</v>
      </c>
    </row>
    <row r="209" spans="1:12" s="105" customFormat="1" ht="24.5" customHeight="1">
      <c r="A209" s="105" t="s">
        <v>969</v>
      </c>
      <c r="B209" s="105" t="s">
        <v>932</v>
      </c>
      <c r="C209" s="106" t="s">
        <v>503</v>
      </c>
      <c r="D209" s="106" t="s">
        <v>504</v>
      </c>
      <c r="E209" s="107" t="s">
        <v>67</v>
      </c>
      <c r="F209" s="106" t="s">
        <v>212</v>
      </c>
      <c r="G209" s="106" t="s">
        <v>50</v>
      </c>
      <c r="H209" s="105">
        <v>22</v>
      </c>
      <c r="I209" s="105">
        <f t="shared" si="53"/>
        <v>5</v>
      </c>
      <c r="J209" s="105">
        <f t="shared" si="39"/>
        <v>54</v>
      </c>
      <c r="K209" s="105">
        <f t="shared" ref="K209:K230" si="56">ROUNDUP((H209/10)*2,0)</f>
        <v>5</v>
      </c>
      <c r="L209" s="105">
        <f t="shared" si="40"/>
        <v>59</v>
      </c>
    </row>
    <row r="210" spans="1:12" s="105" customFormat="1" ht="24.5" customHeight="1">
      <c r="A210" s="105" t="s">
        <v>969</v>
      </c>
      <c r="B210" s="105" t="s">
        <v>932</v>
      </c>
      <c r="C210" s="106" t="s">
        <v>505</v>
      </c>
      <c r="D210" s="106" t="s">
        <v>506</v>
      </c>
      <c r="E210" s="107" t="s">
        <v>67</v>
      </c>
      <c r="F210" s="106" t="s">
        <v>212</v>
      </c>
      <c r="G210" s="106" t="s">
        <v>51</v>
      </c>
      <c r="H210" s="105">
        <v>21</v>
      </c>
      <c r="I210" s="105">
        <f t="shared" si="53"/>
        <v>5</v>
      </c>
      <c r="J210" s="105">
        <f t="shared" si="39"/>
        <v>52</v>
      </c>
      <c r="K210" s="105">
        <f t="shared" si="56"/>
        <v>5</v>
      </c>
      <c r="L210" s="105">
        <f t="shared" si="40"/>
        <v>57</v>
      </c>
    </row>
    <row r="211" spans="1:12" s="105" customFormat="1" ht="24.5" customHeight="1">
      <c r="A211" s="105" t="s">
        <v>969</v>
      </c>
      <c r="B211" s="105" t="s">
        <v>932</v>
      </c>
      <c r="C211" s="106" t="s">
        <v>507</v>
      </c>
      <c r="D211" s="106" t="s">
        <v>508</v>
      </c>
      <c r="E211" s="107" t="s">
        <v>67</v>
      </c>
      <c r="F211" s="106" t="s">
        <v>212</v>
      </c>
      <c r="G211" s="106" t="s">
        <v>52</v>
      </c>
      <c r="H211" s="105">
        <v>5</v>
      </c>
      <c r="I211" s="105">
        <f>ROUNDUP(H211*40%,0)</f>
        <v>2</v>
      </c>
      <c r="J211" s="105">
        <f t="shared" si="39"/>
        <v>14</v>
      </c>
      <c r="K211" s="105">
        <f t="shared" si="56"/>
        <v>1</v>
      </c>
      <c r="L211" s="105">
        <f t="shared" si="40"/>
        <v>15</v>
      </c>
    </row>
    <row r="212" spans="1:12" s="105" customFormat="1" ht="24.5" customHeight="1">
      <c r="A212" s="105" t="s">
        <v>969</v>
      </c>
      <c r="B212" s="105" t="s">
        <v>932</v>
      </c>
      <c r="C212" s="106" t="s">
        <v>509</v>
      </c>
      <c r="D212" s="106" t="s">
        <v>510</v>
      </c>
      <c r="E212" s="107" t="s">
        <v>67</v>
      </c>
      <c r="F212" s="106" t="s">
        <v>212</v>
      </c>
      <c r="G212" s="106" t="s">
        <v>53</v>
      </c>
      <c r="H212" s="105">
        <v>8</v>
      </c>
      <c r="I212" s="105">
        <f t="shared" ref="I212" si="57">ROUNDUP(H212*30%,0)</f>
        <v>3</v>
      </c>
      <c r="J212" s="105">
        <f t="shared" si="39"/>
        <v>22</v>
      </c>
      <c r="K212" s="105">
        <f t="shared" si="56"/>
        <v>2</v>
      </c>
      <c r="L212" s="105">
        <f t="shared" si="40"/>
        <v>24</v>
      </c>
    </row>
    <row r="213" spans="1:12" s="105" customFormat="1" ht="24.5" customHeight="1">
      <c r="A213" s="105" t="s">
        <v>970</v>
      </c>
      <c r="B213" s="105" t="s">
        <v>932</v>
      </c>
      <c r="C213" s="106" t="s">
        <v>511</v>
      </c>
      <c r="D213" s="106" t="s">
        <v>512</v>
      </c>
      <c r="E213" s="107" t="s">
        <v>67</v>
      </c>
      <c r="F213" s="106" t="s">
        <v>225</v>
      </c>
      <c r="G213" s="106" t="s">
        <v>48</v>
      </c>
      <c r="H213" s="105">
        <v>26</v>
      </c>
      <c r="I213" s="105">
        <f t="shared" si="53"/>
        <v>6</v>
      </c>
      <c r="J213" s="105">
        <f t="shared" si="39"/>
        <v>64</v>
      </c>
      <c r="K213" s="105">
        <f t="shared" si="56"/>
        <v>6</v>
      </c>
      <c r="L213" s="105">
        <f t="shared" si="40"/>
        <v>70</v>
      </c>
    </row>
    <row r="214" spans="1:12" s="105" customFormat="1" ht="24.5" customHeight="1">
      <c r="A214" s="105" t="s">
        <v>970</v>
      </c>
      <c r="B214" s="105" t="s">
        <v>932</v>
      </c>
      <c r="C214" s="106" t="s">
        <v>513</v>
      </c>
      <c r="D214" s="106" t="s">
        <v>514</v>
      </c>
      <c r="E214" s="107" t="s">
        <v>67</v>
      </c>
      <c r="F214" s="106" t="s">
        <v>225</v>
      </c>
      <c r="G214" s="106" t="s">
        <v>49</v>
      </c>
      <c r="H214" s="105">
        <v>29</v>
      </c>
      <c r="I214" s="105">
        <f t="shared" si="53"/>
        <v>6</v>
      </c>
      <c r="J214" s="105">
        <f t="shared" si="39"/>
        <v>70</v>
      </c>
      <c r="K214" s="105">
        <f t="shared" si="56"/>
        <v>6</v>
      </c>
      <c r="L214" s="105">
        <f t="shared" si="40"/>
        <v>76</v>
      </c>
    </row>
    <row r="215" spans="1:12" s="105" customFormat="1" ht="24.5" customHeight="1">
      <c r="A215" s="105" t="s">
        <v>970</v>
      </c>
      <c r="B215" s="105" t="s">
        <v>932</v>
      </c>
      <c r="C215" s="106" t="s">
        <v>515</v>
      </c>
      <c r="D215" s="106" t="s">
        <v>516</v>
      </c>
      <c r="E215" s="107" t="s">
        <v>67</v>
      </c>
      <c r="F215" s="106" t="s">
        <v>225</v>
      </c>
      <c r="G215" s="106" t="s">
        <v>50</v>
      </c>
      <c r="H215" s="105">
        <v>13</v>
      </c>
      <c r="I215" s="105">
        <f t="shared" ref="I215:I219" si="58">ROUNDUP(H215*30%,0)</f>
        <v>4</v>
      </c>
      <c r="J215" s="105">
        <f t="shared" si="39"/>
        <v>34</v>
      </c>
      <c r="K215" s="105">
        <f t="shared" si="56"/>
        <v>3</v>
      </c>
      <c r="L215" s="105">
        <f t="shared" si="40"/>
        <v>37</v>
      </c>
    </row>
    <row r="216" spans="1:12" s="105" customFormat="1" ht="24.5" customHeight="1">
      <c r="A216" s="105" t="s">
        <v>970</v>
      </c>
      <c r="B216" s="105" t="s">
        <v>932</v>
      </c>
      <c r="C216" s="106" t="s">
        <v>517</v>
      </c>
      <c r="D216" s="106" t="s">
        <v>518</v>
      </c>
      <c r="E216" s="107" t="s">
        <v>67</v>
      </c>
      <c r="F216" s="106" t="s">
        <v>225</v>
      </c>
      <c r="G216" s="106" t="s">
        <v>51</v>
      </c>
      <c r="H216" s="105">
        <v>13</v>
      </c>
      <c r="I216" s="105">
        <f t="shared" si="58"/>
        <v>4</v>
      </c>
      <c r="J216" s="105">
        <f t="shared" si="39"/>
        <v>34</v>
      </c>
      <c r="K216" s="105">
        <f t="shared" si="56"/>
        <v>3</v>
      </c>
      <c r="L216" s="105">
        <f t="shared" si="40"/>
        <v>37</v>
      </c>
    </row>
    <row r="217" spans="1:12" s="105" customFormat="1" ht="24.5" customHeight="1">
      <c r="A217" s="105" t="s">
        <v>970</v>
      </c>
      <c r="B217" s="105" t="s">
        <v>932</v>
      </c>
      <c r="C217" s="106" t="s">
        <v>519</v>
      </c>
      <c r="D217" s="106" t="s">
        <v>520</v>
      </c>
      <c r="E217" s="107" t="s">
        <v>67</v>
      </c>
      <c r="F217" s="106" t="s">
        <v>225</v>
      </c>
      <c r="G217" s="106" t="s">
        <v>52</v>
      </c>
      <c r="H217" s="105">
        <v>3</v>
      </c>
      <c r="I217" s="105">
        <f t="shared" ref="I217:I218" si="59">ROUNDUP(H217*40%,0)</f>
        <v>2</v>
      </c>
      <c r="J217" s="105">
        <f t="shared" si="39"/>
        <v>10</v>
      </c>
      <c r="K217" s="105">
        <f t="shared" si="56"/>
        <v>1</v>
      </c>
      <c r="L217" s="105">
        <f t="shared" si="40"/>
        <v>11</v>
      </c>
    </row>
    <row r="218" spans="1:12" s="105" customFormat="1" ht="24.5" customHeight="1">
      <c r="A218" s="105" t="s">
        <v>970</v>
      </c>
      <c r="B218" s="105" t="s">
        <v>932</v>
      </c>
      <c r="C218" s="106" t="s">
        <v>521</v>
      </c>
      <c r="D218" s="106" t="s">
        <v>522</v>
      </c>
      <c r="E218" s="107" t="s">
        <v>67</v>
      </c>
      <c r="F218" s="106" t="s">
        <v>225</v>
      </c>
      <c r="G218" s="106" t="s">
        <v>53</v>
      </c>
      <c r="H218" s="105">
        <v>4</v>
      </c>
      <c r="I218" s="105">
        <f t="shared" si="59"/>
        <v>2</v>
      </c>
      <c r="J218" s="105">
        <f t="shared" si="39"/>
        <v>12</v>
      </c>
      <c r="K218" s="105">
        <f t="shared" si="56"/>
        <v>1</v>
      </c>
      <c r="L218" s="105">
        <f t="shared" si="40"/>
        <v>13</v>
      </c>
    </row>
    <row r="219" spans="1:12" s="105" customFormat="1" ht="24.5" customHeight="1">
      <c r="A219" s="105" t="s">
        <v>971</v>
      </c>
      <c r="B219" s="105" t="s">
        <v>932</v>
      </c>
      <c r="C219" s="106" t="s">
        <v>523</v>
      </c>
      <c r="D219" s="106" t="s">
        <v>524</v>
      </c>
      <c r="E219" s="107" t="s">
        <v>67</v>
      </c>
      <c r="F219" s="106" t="s">
        <v>238</v>
      </c>
      <c r="G219" s="106" t="s">
        <v>48</v>
      </c>
      <c r="H219" s="105">
        <v>15</v>
      </c>
      <c r="I219" s="105">
        <f t="shared" si="58"/>
        <v>5</v>
      </c>
      <c r="J219" s="105">
        <f t="shared" si="39"/>
        <v>40</v>
      </c>
      <c r="K219" s="105">
        <f t="shared" si="56"/>
        <v>3</v>
      </c>
      <c r="L219" s="105">
        <f t="shared" si="40"/>
        <v>43</v>
      </c>
    </row>
    <row r="220" spans="1:12" s="105" customFormat="1" ht="24.5" customHeight="1">
      <c r="A220" s="105" t="s">
        <v>971</v>
      </c>
      <c r="B220" s="105" t="s">
        <v>932</v>
      </c>
      <c r="C220" s="106" t="s">
        <v>525</v>
      </c>
      <c r="D220" s="106" t="s">
        <v>526</v>
      </c>
      <c r="E220" s="107" t="s">
        <v>67</v>
      </c>
      <c r="F220" s="106" t="s">
        <v>238</v>
      </c>
      <c r="G220" s="106" t="s">
        <v>49</v>
      </c>
      <c r="H220" s="105">
        <v>17</v>
      </c>
      <c r="I220" s="105">
        <f t="shared" si="53"/>
        <v>4</v>
      </c>
      <c r="J220" s="105">
        <f t="shared" si="39"/>
        <v>42</v>
      </c>
      <c r="K220" s="105">
        <f t="shared" si="56"/>
        <v>4</v>
      </c>
      <c r="L220" s="105">
        <f t="shared" si="40"/>
        <v>46</v>
      </c>
    </row>
    <row r="221" spans="1:12" s="105" customFormat="1" ht="24.5" customHeight="1">
      <c r="A221" s="105" t="s">
        <v>971</v>
      </c>
      <c r="B221" s="105" t="s">
        <v>932</v>
      </c>
      <c r="C221" s="106" t="s">
        <v>527</v>
      </c>
      <c r="D221" s="106" t="s">
        <v>528</v>
      </c>
      <c r="E221" s="107" t="s">
        <v>67</v>
      </c>
      <c r="F221" s="106" t="s">
        <v>238</v>
      </c>
      <c r="G221" s="106" t="s">
        <v>50</v>
      </c>
      <c r="H221" s="105">
        <v>7</v>
      </c>
      <c r="I221" s="105">
        <f t="shared" ref="I221:I222" si="60">ROUNDUP(H221*30%,0)</f>
        <v>3</v>
      </c>
      <c r="J221" s="105">
        <f t="shared" si="39"/>
        <v>20</v>
      </c>
      <c r="K221" s="105">
        <f t="shared" si="56"/>
        <v>2</v>
      </c>
      <c r="L221" s="105">
        <f t="shared" si="40"/>
        <v>22</v>
      </c>
    </row>
    <row r="222" spans="1:12" s="105" customFormat="1" ht="24.5" customHeight="1">
      <c r="A222" s="105" t="s">
        <v>971</v>
      </c>
      <c r="B222" s="105" t="s">
        <v>932</v>
      </c>
      <c r="C222" s="106" t="s">
        <v>529</v>
      </c>
      <c r="D222" s="106" t="s">
        <v>530</v>
      </c>
      <c r="E222" s="107" t="s">
        <v>67</v>
      </c>
      <c r="F222" s="106" t="s">
        <v>238</v>
      </c>
      <c r="G222" s="106" t="s">
        <v>51</v>
      </c>
      <c r="H222" s="105">
        <v>7</v>
      </c>
      <c r="I222" s="105">
        <f t="shared" si="60"/>
        <v>3</v>
      </c>
      <c r="J222" s="105">
        <f t="shared" si="39"/>
        <v>20</v>
      </c>
      <c r="K222" s="105">
        <f t="shared" si="56"/>
        <v>2</v>
      </c>
      <c r="L222" s="105">
        <f t="shared" si="40"/>
        <v>22</v>
      </c>
    </row>
    <row r="223" spans="1:12" s="105" customFormat="1" ht="24.5" customHeight="1">
      <c r="A223" s="105" t="s">
        <v>971</v>
      </c>
      <c r="B223" s="105" t="s">
        <v>932</v>
      </c>
      <c r="C223" s="106" t="s">
        <v>531</v>
      </c>
      <c r="D223" s="106" t="s">
        <v>532</v>
      </c>
      <c r="E223" s="107" t="s">
        <v>67</v>
      </c>
      <c r="F223" s="106" t="s">
        <v>238</v>
      </c>
      <c r="G223" s="106" t="s">
        <v>52</v>
      </c>
      <c r="H223" s="105">
        <v>1</v>
      </c>
      <c r="I223" s="105">
        <f t="shared" ref="I223:I224" si="61">ROUNDUP(H223*40%,0)</f>
        <v>1</v>
      </c>
      <c r="J223" s="105">
        <f t="shared" si="39"/>
        <v>4</v>
      </c>
      <c r="K223" s="105">
        <f t="shared" si="56"/>
        <v>1</v>
      </c>
      <c r="L223" s="105">
        <f t="shared" si="40"/>
        <v>5</v>
      </c>
    </row>
    <row r="224" spans="1:12" s="105" customFormat="1" ht="24.5" customHeight="1">
      <c r="A224" s="105" t="s">
        <v>971</v>
      </c>
      <c r="B224" s="105" t="s">
        <v>932</v>
      </c>
      <c r="C224" s="106" t="s">
        <v>533</v>
      </c>
      <c r="D224" s="106" t="s">
        <v>534</v>
      </c>
      <c r="E224" s="107" t="s">
        <v>67</v>
      </c>
      <c r="F224" s="106" t="s">
        <v>238</v>
      </c>
      <c r="G224" s="106" t="s">
        <v>53</v>
      </c>
      <c r="H224" s="105">
        <v>2</v>
      </c>
      <c r="I224" s="105">
        <f t="shared" si="61"/>
        <v>1</v>
      </c>
      <c r="J224" s="105">
        <f t="shared" si="39"/>
        <v>6</v>
      </c>
      <c r="K224" s="105">
        <f t="shared" si="56"/>
        <v>1</v>
      </c>
      <c r="L224" s="105">
        <f t="shared" si="40"/>
        <v>7</v>
      </c>
    </row>
    <row r="225" spans="1:12" s="105" customFormat="1" ht="24.5" customHeight="1">
      <c r="A225" s="105" t="s">
        <v>972</v>
      </c>
      <c r="B225" s="105" t="s">
        <v>932</v>
      </c>
      <c r="C225" s="106" t="s">
        <v>535</v>
      </c>
      <c r="D225" s="106" t="s">
        <v>536</v>
      </c>
      <c r="E225" s="107" t="s">
        <v>67</v>
      </c>
      <c r="F225" s="106" t="s">
        <v>251</v>
      </c>
      <c r="G225" s="106" t="s">
        <v>48</v>
      </c>
      <c r="H225" s="105">
        <v>33</v>
      </c>
      <c r="I225" s="105">
        <f t="shared" si="53"/>
        <v>7</v>
      </c>
      <c r="J225" s="105">
        <f t="shared" ref="J225:J288" si="62">SUM(H225:I225)*2</f>
        <v>80</v>
      </c>
      <c r="K225" s="105">
        <f t="shared" si="56"/>
        <v>7</v>
      </c>
      <c r="L225" s="105">
        <f t="shared" ref="L225:L288" si="63">J225+K225</f>
        <v>87</v>
      </c>
    </row>
    <row r="226" spans="1:12" s="105" customFormat="1" ht="24.5" customHeight="1">
      <c r="A226" s="105" t="s">
        <v>972</v>
      </c>
      <c r="B226" s="105" t="s">
        <v>932</v>
      </c>
      <c r="C226" s="106" t="s">
        <v>537</v>
      </c>
      <c r="D226" s="106" t="s">
        <v>538</v>
      </c>
      <c r="E226" s="107" t="s">
        <v>67</v>
      </c>
      <c r="F226" s="106" t="s">
        <v>251</v>
      </c>
      <c r="G226" s="106" t="s">
        <v>49</v>
      </c>
      <c r="H226" s="105">
        <v>39</v>
      </c>
      <c r="I226" s="105">
        <f t="shared" si="53"/>
        <v>8</v>
      </c>
      <c r="J226" s="105">
        <f t="shared" si="62"/>
        <v>94</v>
      </c>
      <c r="K226" s="105">
        <f t="shared" si="56"/>
        <v>8</v>
      </c>
      <c r="L226" s="105">
        <f t="shared" si="63"/>
        <v>102</v>
      </c>
    </row>
    <row r="227" spans="1:12" s="105" customFormat="1" ht="24.5" customHeight="1">
      <c r="A227" s="105" t="s">
        <v>972</v>
      </c>
      <c r="B227" s="105" t="s">
        <v>932</v>
      </c>
      <c r="C227" s="106" t="s">
        <v>539</v>
      </c>
      <c r="D227" s="106" t="s">
        <v>540</v>
      </c>
      <c r="E227" s="107" t="s">
        <v>67</v>
      </c>
      <c r="F227" s="106" t="s">
        <v>251</v>
      </c>
      <c r="G227" s="106" t="s">
        <v>50</v>
      </c>
      <c r="H227" s="105">
        <v>17</v>
      </c>
      <c r="I227" s="105">
        <f t="shared" si="53"/>
        <v>4</v>
      </c>
      <c r="J227" s="105">
        <f t="shared" si="62"/>
        <v>42</v>
      </c>
      <c r="K227" s="105">
        <f t="shared" si="56"/>
        <v>4</v>
      </c>
      <c r="L227" s="105">
        <f t="shared" si="63"/>
        <v>46</v>
      </c>
    </row>
    <row r="228" spans="1:12" s="105" customFormat="1" ht="24.5" customHeight="1">
      <c r="A228" s="105" t="s">
        <v>972</v>
      </c>
      <c r="B228" s="105" t="s">
        <v>932</v>
      </c>
      <c r="C228" s="106" t="s">
        <v>541</v>
      </c>
      <c r="D228" s="106" t="s">
        <v>542</v>
      </c>
      <c r="E228" s="107" t="s">
        <v>67</v>
      </c>
      <c r="F228" s="106" t="s">
        <v>251</v>
      </c>
      <c r="G228" s="106" t="s">
        <v>51</v>
      </c>
      <c r="H228" s="105">
        <v>17</v>
      </c>
      <c r="I228" s="105">
        <f t="shared" si="53"/>
        <v>4</v>
      </c>
      <c r="J228" s="105">
        <f t="shared" si="62"/>
        <v>42</v>
      </c>
      <c r="K228" s="105">
        <f t="shared" si="56"/>
        <v>4</v>
      </c>
      <c r="L228" s="105">
        <f t="shared" si="63"/>
        <v>46</v>
      </c>
    </row>
    <row r="229" spans="1:12" s="105" customFormat="1" ht="24.5" customHeight="1">
      <c r="A229" s="105" t="s">
        <v>972</v>
      </c>
      <c r="B229" s="105" t="s">
        <v>932</v>
      </c>
      <c r="C229" s="106" t="s">
        <v>543</v>
      </c>
      <c r="D229" s="106" t="s">
        <v>544</v>
      </c>
      <c r="E229" s="107" t="s">
        <v>67</v>
      </c>
      <c r="F229" s="106" t="s">
        <v>251</v>
      </c>
      <c r="G229" s="106" t="s">
        <v>52</v>
      </c>
      <c r="H229" s="105">
        <v>3</v>
      </c>
      <c r="I229" s="105">
        <f>ROUNDUP(H229*40%,0)</f>
        <v>2</v>
      </c>
      <c r="J229" s="105">
        <f t="shared" si="62"/>
        <v>10</v>
      </c>
      <c r="K229" s="105">
        <f t="shared" si="56"/>
        <v>1</v>
      </c>
      <c r="L229" s="105">
        <f t="shared" si="63"/>
        <v>11</v>
      </c>
    </row>
    <row r="230" spans="1:12" s="105" customFormat="1" ht="24.5" customHeight="1">
      <c r="A230" s="105" t="s">
        <v>972</v>
      </c>
      <c r="B230" s="105" t="s">
        <v>932</v>
      </c>
      <c r="C230" s="106" t="s">
        <v>545</v>
      </c>
      <c r="D230" s="106" t="s">
        <v>546</v>
      </c>
      <c r="E230" s="107" t="s">
        <v>67</v>
      </c>
      <c r="F230" s="106" t="s">
        <v>251</v>
      </c>
      <c r="G230" s="106" t="s">
        <v>53</v>
      </c>
      <c r="H230" s="105">
        <v>6</v>
      </c>
      <c r="I230" s="105">
        <f t="shared" ref="I230" si="64">ROUNDUP(H230*30%,0)</f>
        <v>2</v>
      </c>
      <c r="J230" s="105">
        <f t="shared" si="62"/>
        <v>16</v>
      </c>
      <c r="K230" s="105">
        <f t="shared" si="56"/>
        <v>2</v>
      </c>
      <c r="L230" s="105">
        <f t="shared" si="63"/>
        <v>18</v>
      </c>
    </row>
    <row r="231" spans="1:12" s="105" customFormat="1" ht="24.5" customHeight="1">
      <c r="A231" s="105" t="s">
        <v>973</v>
      </c>
      <c r="B231" s="105" t="s">
        <v>932</v>
      </c>
      <c r="C231" s="106" t="s">
        <v>547</v>
      </c>
      <c r="D231" s="106" t="s">
        <v>548</v>
      </c>
      <c r="E231" s="107" t="s">
        <v>67</v>
      </c>
      <c r="F231" s="106" t="s">
        <v>264</v>
      </c>
      <c r="G231" s="106" t="s">
        <v>48</v>
      </c>
      <c r="H231" s="105">
        <v>99</v>
      </c>
      <c r="I231" s="105">
        <f t="shared" si="53"/>
        <v>20</v>
      </c>
      <c r="J231" s="105">
        <f t="shared" si="62"/>
        <v>238</v>
      </c>
      <c r="K231" s="105">
        <f t="shared" ref="K231:K274" si="65">ROUNDUP((H231/40)*2,0)</f>
        <v>5</v>
      </c>
      <c r="L231" s="105">
        <f t="shared" si="63"/>
        <v>243</v>
      </c>
    </row>
    <row r="232" spans="1:12" s="105" customFormat="1" ht="24.5" customHeight="1">
      <c r="A232" s="105" t="s">
        <v>973</v>
      </c>
      <c r="B232" s="105" t="s">
        <v>932</v>
      </c>
      <c r="C232" s="106" t="s">
        <v>549</v>
      </c>
      <c r="D232" s="106" t="s">
        <v>550</v>
      </c>
      <c r="E232" s="107" t="s">
        <v>67</v>
      </c>
      <c r="F232" s="106" t="s">
        <v>264</v>
      </c>
      <c r="G232" s="106" t="s">
        <v>49</v>
      </c>
      <c r="H232" s="105">
        <v>115</v>
      </c>
      <c r="I232" s="105">
        <f t="shared" si="53"/>
        <v>23</v>
      </c>
      <c r="J232" s="105">
        <f t="shared" si="62"/>
        <v>276</v>
      </c>
      <c r="K232" s="105">
        <f t="shared" si="65"/>
        <v>6</v>
      </c>
      <c r="L232" s="105">
        <f t="shared" si="63"/>
        <v>282</v>
      </c>
    </row>
    <row r="233" spans="1:12" s="105" customFormat="1" ht="24.5" customHeight="1">
      <c r="A233" s="105" t="s">
        <v>973</v>
      </c>
      <c r="B233" s="105" t="s">
        <v>932</v>
      </c>
      <c r="C233" s="106" t="s">
        <v>551</v>
      </c>
      <c r="D233" s="106" t="s">
        <v>552</v>
      </c>
      <c r="E233" s="107" t="s">
        <v>67</v>
      </c>
      <c r="F233" s="106" t="s">
        <v>264</v>
      </c>
      <c r="G233" s="106" t="s">
        <v>50</v>
      </c>
      <c r="H233" s="105">
        <v>51</v>
      </c>
      <c r="I233" s="105">
        <f t="shared" si="53"/>
        <v>11</v>
      </c>
      <c r="J233" s="105">
        <f t="shared" si="62"/>
        <v>124</v>
      </c>
      <c r="K233" s="105">
        <f t="shared" si="65"/>
        <v>3</v>
      </c>
      <c r="L233" s="105">
        <f t="shared" si="63"/>
        <v>127</v>
      </c>
    </row>
    <row r="234" spans="1:12" s="105" customFormat="1" ht="24.5" customHeight="1">
      <c r="A234" s="105" t="s">
        <v>973</v>
      </c>
      <c r="B234" s="105" t="s">
        <v>932</v>
      </c>
      <c r="C234" s="106" t="s">
        <v>553</v>
      </c>
      <c r="D234" s="106" t="s">
        <v>554</v>
      </c>
      <c r="E234" s="107" t="s">
        <v>67</v>
      </c>
      <c r="F234" s="106" t="s">
        <v>264</v>
      </c>
      <c r="G234" s="106" t="s">
        <v>51</v>
      </c>
      <c r="H234" s="105">
        <v>50</v>
      </c>
      <c r="I234" s="105">
        <f t="shared" si="53"/>
        <v>10</v>
      </c>
      <c r="J234" s="105">
        <f t="shared" si="62"/>
        <v>120</v>
      </c>
      <c r="K234" s="105">
        <f t="shared" si="65"/>
        <v>3</v>
      </c>
      <c r="L234" s="105">
        <f t="shared" si="63"/>
        <v>123</v>
      </c>
    </row>
    <row r="235" spans="1:12" s="105" customFormat="1" ht="24.5" customHeight="1">
      <c r="A235" s="105" t="s">
        <v>973</v>
      </c>
      <c r="B235" s="105" t="s">
        <v>932</v>
      </c>
      <c r="C235" s="106" t="s">
        <v>555</v>
      </c>
      <c r="D235" s="106" t="s">
        <v>556</v>
      </c>
      <c r="E235" s="107" t="s">
        <v>67</v>
      </c>
      <c r="F235" s="106" t="s">
        <v>264</v>
      </c>
      <c r="G235" s="106" t="s">
        <v>52</v>
      </c>
      <c r="H235" s="105">
        <v>10</v>
      </c>
      <c r="I235" s="105">
        <f>ROUNDUP(H235*30%,0)</f>
        <v>3</v>
      </c>
      <c r="J235" s="105">
        <f t="shared" si="62"/>
        <v>26</v>
      </c>
      <c r="K235" s="105">
        <f t="shared" ref="K235:K248" si="66">ROUNDUP((H235/10)*2,0)</f>
        <v>2</v>
      </c>
      <c r="L235" s="105">
        <f t="shared" si="63"/>
        <v>28</v>
      </c>
    </row>
    <row r="236" spans="1:12" s="105" customFormat="1" ht="24.5" customHeight="1">
      <c r="A236" s="105" t="s">
        <v>973</v>
      </c>
      <c r="B236" s="105" t="s">
        <v>932</v>
      </c>
      <c r="C236" s="106" t="s">
        <v>557</v>
      </c>
      <c r="D236" s="106" t="s">
        <v>558</v>
      </c>
      <c r="E236" s="107" t="s">
        <v>67</v>
      </c>
      <c r="F236" s="106" t="s">
        <v>264</v>
      </c>
      <c r="G236" s="106" t="s">
        <v>53</v>
      </c>
      <c r="H236" s="105">
        <v>17</v>
      </c>
      <c r="I236" s="105">
        <f t="shared" si="53"/>
        <v>4</v>
      </c>
      <c r="J236" s="105">
        <f t="shared" si="62"/>
        <v>42</v>
      </c>
      <c r="K236" s="105">
        <f t="shared" si="66"/>
        <v>4</v>
      </c>
      <c r="L236" s="105">
        <f t="shared" si="63"/>
        <v>46</v>
      </c>
    </row>
    <row r="237" spans="1:12" s="105" customFormat="1" ht="24.5" customHeight="1">
      <c r="A237" s="105" t="s">
        <v>974</v>
      </c>
      <c r="B237" s="105" t="s">
        <v>932</v>
      </c>
      <c r="C237" s="106" t="s">
        <v>559</v>
      </c>
      <c r="D237" s="106" t="s">
        <v>560</v>
      </c>
      <c r="E237" s="107" t="s">
        <v>67</v>
      </c>
      <c r="F237" s="106" t="s">
        <v>277</v>
      </c>
      <c r="G237" s="106" t="s">
        <v>48</v>
      </c>
      <c r="H237" s="105">
        <v>14</v>
      </c>
      <c r="I237" s="105">
        <f>ROUNDUP(H237*30%,0)</f>
        <v>5</v>
      </c>
      <c r="J237" s="105">
        <f t="shared" si="62"/>
        <v>38</v>
      </c>
      <c r="K237" s="105">
        <f t="shared" si="66"/>
        <v>3</v>
      </c>
      <c r="L237" s="105">
        <f t="shared" si="63"/>
        <v>41</v>
      </c>
    </row>
    <row r="238" spans="1:12" s="105" customFormat="1" ht="24.5" customHeight="1">
      <c r="A238" s="105" t="s">
        <v>974</v>
      </c>
      <c r="B238" s="105" t="s">
        <v>932</v>
      </c>
      <c r="C238" s="106" t="s">
        <v>561</v>
      </c>
      <c r="D238" s="106" t="s">
        <v>562</v>
      </c>
      <c r="E238" s="107" t="s">
        <v>67</v>
      </c>
      <c r="F238" s="106" t="s">
        <v>277</v>
      </c>
      <c r="G238" s="106" t="s">
        <v>49</v>
      </c>
      <c r="H238" s="105">
        <v>17</v>
      </c>
      <c r="I238" s="105">
        <f t="shared" si="53"/>
        <v>4</v>
      </c>
      <c r="J238" s="105">
        <f t="shared" si="62"/>
        <v>42</v>
      </c>
      <c r="K238" s="105">
        <f t="shared" si="66"/>
        <v>4</v>
      </c>
      <c r="L238" s="105">
        <f t="shared" si="63"/>
        <v>46</v>
      </c>
    </row>
    <row r="239" spans="1:12" s="105" customFormat="1" ht="24.5" customHeight="1">
      <c r="A239" s="105" t="s">
        <v>974</v>
      </c>
      <c r="B239" s="105" t="s">
        <v>932</v>
      </c>
      <c r="C239" s="106" t="s">
        <v>563</v>
      </c>
      <c r="D239" s="106" t="s">
        <v>564</v>
      </c>
      <c r="E239" s="107" t="s">
        <v>67</v>
      </c>
      <c r="F239" s="106" t="s">
        <v>277</v>
      </c>
      <c r="G239" s="106" t="s">
        <v>50</v>
      </c>
      <c r="H239" s="105">
        <v>8</v>
      </c>
      <c r="I239" s="105">
        <f t="shared" ref="I239:I243" si="67">ROUNDUP(H239*30%,0)</f>
        <v>3</v>
      </c>
      <c r="J239" s="105">
        <f t="shared" si="62"/>
        <v>22</v>
      </c>
      <c r="K239" s="105">
        <f t="shared" si="66"/>
        <v>2</v>
      </c>
      <c r="L239" s="105">
        <f t="shared" si="63"/>
        <v>24</v>
      </c>
    </row>
    <row r="240" spans="1:12" s="105" customFormat="1" ht="24.5" customHeight="1">
      <c r="A240" s="105" t="s">
        <v>974</v>
      </c>
      <c r="B240" s="105" t="s">
        <v>932</v>
      </c>
      <c r="C240" s="106" t="s">
        <v>565</v>
      </c>
      <c r="D240" s="106" t="s">
        <v>566</v>
      </c>
      <c r="E240" s="107" t="s">
        <v>67</v>
      </c>
      <c r="F240" s="106" t="s">
        <v>277</v>
      </c>
      <c r="G240" s="106" t="s">
        <v>51</v>
      </c>
      <c r="H240" s="105">
        <v>7</v>
      </c>
      <c r="I240" s="105">
        <f t="shared" si="67"/>
        <v>3</v>
      </c>
      <c r="J240" s="105">
        <f t="shared" si="62"/>
        <v>20</v>
      </c>
      <c r="K240" s="105">
        <f t="shared" si="66"/>
        <v>2</v>
      </c>
      <c r="L240" s="105">
        <f t="shared" si="63"/>
        <v>22</v>
      </c>
    </row>
    <row r="241" spans="1:12" s="105" customFormat="1" ht="24.5" customHeight="1">
      <c r="A241" s="105" t="s">
        <v>974</v>
      </c>
      <c r="B241" s="105" t="s">
        <v>932</v>
      </c>
      <c r="C241" s="106" t="s">
        <v>567</v>
      </c>
      <c r="D241" s="106" t="s">
        <v>568</v>
      </c>
      <c r="E241" s="107" t="s">
        <v>67</v>
      </c>
      <c r="F241" s="106" t="s">
        <v>277</v>
      </c>
      <c r="G241" s="106" t="s">
        <v>52</v>
      </c>
      <c r="H241" s="105">
        <v>2</v>
      </c>
      <c r="I241" s="105">
        <f t="shared" ref="I241:I242" si="68">ROUNDUP(H241*40%,0)</f>
        <v>1</v>
      </c>
      <c r="J241" s="105">
        <f t="shared" si="62"/>
        <v>6</v>
      </c>
      <c r="K241" s="105">
        <f t="shared" si="66"/>
        <v>1</v>
      </c>
      <c r="L241" s="105">
        <f t="shared" si="63"/>
        <v>7</v>
      </c>
    </row>
    <row r="242" spans="1:12" s="105" customFormat="1" ht="24.5" customHeight="1">
      <c r="A242" s="105" t="s">
        <v>974</v>
      </c>
      <c r="B242" s="105" t="s">
        <v>932</v>
      </c>
      <c r="C242" s="106" t="s">
        <v>569</v>
      </c>
      <c r="D242" s="106" t="s">
        <v>570</v>
      </c>
      <c r="E242" s="107" t="s">
        <v>67</v>
      </c>
      <c r="F242" s="106" t="s">
        <v>277</v>
      </c>
      <c r="G242" s="106" t="s">
        <v>53</v>
      </c>
      <c r="H242" s="105">
        <v>3</v>
      </c>
      <c r="I242" s="105">
        <f t="shared" si="68"/>
        <v>2</v>
      </c>
      <c r="J242" s="105">
        <f t="shared" si="62"/>
        <v>10</v>
      </c>
      <c r="K242" s="105">
        <f t="shared" si="66"/>
        <v>1</v>
      </c>
      <c r="L242" s="105">
        <f t="shared" si="63"/>
        <v>11</v>
      </c>
    </row>
    <row r="243" spans="1:12" s="105" customFormat="1" ht="24.5" customHeight="1">
      <c r="A243" s="105" t="s">
        <v>975</v>
      </c>
      <c r="B243" s="105" t="s">
        <v>932</v>
      </c>
      <c r="C243" s="106" t="s">
        <v>571</v>
      </c>
      <c r="D243" s="106" t="s">
        <v>572</v>
      </c>
      <c r="E243" s="107" t="s">
        <v>67</v>
      </c>
      <c r="F243" s="106" t="s">
        <v>290</v>
      </c>
      <c r="G243" s="106" t="s">
        <v>48</v>
      </c>
      <c r="H243" s="105">
        <v>14</v>
      </c>
      <c r="I243" s="105">
        <f t="shared" si="67"/>
        <v>5</v>
      </c>
      <c r="J243" s="105">
        <f t="shared" si="62"/>
        <v>38</v>
      </c>
      <c r="K243" s="105">
        <f t="shared" si="66"/>
        <v>3</v>
      </c>
      <c r="L243" s="105">
        <f t="shared" si="63"/>
        <v>41</v>
      </c>
    </row>
    <row r="244" spans="1:12" s="105" customFormat="1" ht="24.5" customHeight="1">
      <c r="A244" s="105" t="s">
        <v>975</v>
      </c>
      <c r="B244" s="105" t="s">
        <v>932</v>
      </c>
      <c r="C244" s="106" t="s">
        <v>573</v>
      </c>
      <c r="D244" s="106" t="s">
        <v>574</v>
      </c>
      <c r="E244" s="107" t="s">
        <v>67</v>
      </c>
      <c r="F244" s="106" t="s">
        <v>290</v>
      </c>
      <c r="G244" s="106" t="s">
        <v>49</v>
      </c>
      <c r="H244" s="105">
        <v>17</v>
      </c>
      <c r="I244" s="105">
        <f t="shared" si="53"/>
        <v>4</v>
      </c>
      <c r="J244" s="105">
        <f t="shared" si="62"/>
        <v>42</v>
      </c>
      <c r="K244" s="105">
        <f t="shared" si="66"/>
        <v>4</v>
      </c>
      <c r="L244" s="105">
        <f t="shared" si="63"/>
        <v>46</v>
      </c>
    </row>
    <row r="245" spans="1:12" s="105" customFormat="1" ht="24.5" customHeight="1">
      <c r="A245" s="105" t="s">
        <v>975</v>
      </c>
      <c r="B245" s="105" t="s">
        <v>932</v>
      </c>
      <c r="C245" s="106" t="s">
        <v>575</v>
      </c>
      <c r="D245" s="106" t="s">
        <v>576</v>
      </c>
      <c r="E245" s="107" t="s">
        <v>67</v>
      </c>
      <c r="F245" s="106" t="s">
        <v>290</v>
      </c>
      <c r="G245" s="106" t="s">
        <v>50</v>
      </c>
      <c r="H245" s="105">
        <v>8</v>
      </c>
      <c r="I245" s="105">
        <f t="shared" ref="I245:I246" si="69">ROUNDUP(H245*30%,0)</f>
        <v>3</v>
      </c>
      <c r="J245" s="105">
        <f t="shared" si="62"/>
        <v>22</v>
      </c>
      <c r="K245" s="105">
        <f t="shared" si="66"/>
        <v>2</v>
      </c>
      <c r="L245" s="105">
        <f t="shared" si="63"/>
        <v>24</v>
      </c>
    </row>
    <row r="246" spans="1:12" s="105" customFormat="1" ht="24.5" customHeight="1">
      <c r="A246" s="105" t="s">
        <v>975</v>
      </c>
      <c r="B246" s="105" t="s">
        <v>932</v>
      </c>
      <c r="C246" s="106" t="s">
        <v>577</v>
      </c>
      <c r="D246" s="106" t="s">
        <v>578</v>
      </c>
      <c r="E246" s="107" t="s">
        <v>67</v>
      </c>
      <c r="F246" s="106" t="s">
        <v>290</v>
      </c>
      <c r="G246" s="106" t="s">
        <v>51</v>
      </c>
      <c r="H246" s="105">
        <v>7</v>
      </c>
      <c r="I246" s="105">
        <f t="shared" si="69"/>
        <v>3</v>
      </c>
      <c r="J246" s="105">
        <f t="shared" si="62"/>
        <v>20</v>
      </c>
      <c r="K246" s="105">
        <f t="shared" si="66"/>
        <v>2</v>
      </c>
      <c r="L246" s="105">
        <f t="shared" si="63"/>
        <v>22</v>
      </c>
    </row>
    <row r="247" spans="1:12" s="105" customFormat="1" ht="24.5" customHeight="1">
      <c r="A247" s="105" t="s">
        <v>975</v>
      </c>
      <c r="B247" s="105" t="s">
        <v>932</v>
      </c>
      <c r="C247" s="106" t="s">
        <v>579</v>
      </c>
      <c r="D247" s="106" t="s">
        <v>580</v>
      </c>
      <c r="E247" s="107" t="s">
        <v>67</v>
      </c>
      <c r="F247" s="106" t="s">
        <v>290</v>
      </c>
      <c r="G247" s="106" t="s">
        <v>52</v>
      </c>
      <c r="H247" s="105">
        <v>2</v>
      </c>
      <c r="I247" s="105">
        <f t="shared" ref="I247:I248" si="70">ROUNDUP(H247*40%,0)</f>
        <v>1</v>
      </c>
      <c r="J247" s="105">
        <f t="shared" si="62"/>
        <v>6</v>
      </c>
      <c r="K247" s="105">
        <f t="shared" si="66"/>
        <v>1</v>
      </c>
      <c r="L247" s="105">
        <f t="shared" si="63"/>
        <v>7</v>
      </c>
    </row>
    <row r="248" spans="1:12" s="105" customFormat="1" ht="24.5" customHeight="1">
      <c r="A248" s="105" t="s">
        <v>975</v>
      </c>
      <c r="B248" s="105" t="s">
        <v>932</v>
      </c>
      <c r="C248" s="106" t="s">
        <v>581</v>
      </c>
      <c r="D248" s="106" t="s">
        <v>582</v>
      </c>
      <c r="E248" s="107" t="s">
        <v>67</v>
      </c>
      <c r="F248" s="106" t="s">
        <v>290</v>
      </c>
      <c r="G248" s="106" t="s">
        <v>53</v>
      </c>
      <c r="H248" s="105">
        <v>3</v>
      </c>
      <c r="I248" s="105">
        <f t="shared" si="70"/>
        <v>2</v>
      </c>
      <c r="J248" s="105">
        <f t="shared" si="62"/>
        <v>10</v>
      </c>
      <c r="K248" s="105">
        <f t="shared" si="66"/>
        <v>1</v>
      </c>
      <c r="L248" s="105">
        <f t="shared" si="63"/>
        <v>11</v>
      </c>
    </row>
    <row r="249" spans="1:12" s="105" customFormat="1" ht="24.5" customHeight="1">
      <c r="A249" s="105" t="s">
        <v>976</v>
      </c>
      <c r="B249" s="105" t="s">
        <v>932</v>
      </c>
      <c r="C249" s="106" t="s">
        <v>583</v>
      </c>
      <c r="D249" s="106" t="s">
        <v>584</v>
      </c>
      <c r="E249" s="107" t="s">
        <v>67</v>
      </c>
      <c r="F249" s="106" t="s">
        <v>303</v>
      </c>
      <c r="G249" s="106" t="s">
        <v>48</v>
      </c>
      <c r="H249" s="105">
        <v>66</v>
      </c>
      <c r="I249" s="105">
        <f t="shared" si="53"/>
        <v>14</v>
      </c>
      <c r="J249" s="105">
        <f t="shared" si="62"/>
        <v>160</v>
      </c>
      <c r="K249" s="105">
        <f t="shared" si="65"/>
        <v>4</v>
      </c>
      <c r="L249" s="105">
        <f t="shared" si="63"/>
        <v>164</v>
      </c>
    </row>
    <row r="250" spans="1:12" s="105" customFormat="1" ht="24.5" customHeight="1">
      <c r="A250" s="105" t="s">
        <v>976</v>
      </c>
      <c r="B250" s="105" t="s">
        <v>932</v>
      </c>
      <c r="C250" s="106" t="s">
        <v>585</v>
      </c>
      <c r="D250" s="106" t="s">
        <v>586</v>
      </c>
      <c r="E250" s="107" t="s">
        <v>67</v>
      </c>
      <c r="F250" s="106" t="s">
        <v>303</v>
      </c>
      <c r="G250" s="106" t="s">
        <v>49</v>
      </c>
      <c r="H250" s="105">
        <v>76</v>
      </c>
      <c r="I250" s="105">
        <f t="shared" si="53"/>
        <v>16</v>
      </c>
      <c r="J250" s="105">
        <f t="shared" si="62"/>
        <v>184</v>
      </c>
      <c r="K250" s="105">
        <f t="shared" si="65"/>
        <v>4</v>
      </c>
      <c r="L250" s="105">
        <f t="shared" si="63"/>
        <v>188</v>
      </c>
    </row>
    <row r="251" spans="1:12" s="105" customFormat="1" ht="24.5" customHeight="1">
      <c r="A251" s="105" t="s">
        <v>976</v>
      </c>
      <c r="B251" s="105" t="s">
        <v>932</v>
      </c>
      <c r="C251" s="106" t="s">
        <v>587</v>
      </c>
      <c r="D251" s="106" t="s">
        <v>588</v>
      </c>
      <c r="E251" s="107" t="s">
        <v>67</v>
      </c>
      <c r="F251" s="106" t="s">
        <v>303</v>
      </c>
      <c r="G251" s="106" t="s">
        <v>50</v>
      </c>
      <c r="H251" s="105">
        <v>34</v>
      </c>
      <c r="I251" s="105">
        <f t="shared" si="53"/>
        <v>7</v>
      </c>
      <c r="J251" s="105">
        <f t="shared" si="62"/>
        <v>82</v>
      </c>
      <c r="K251" s="105">
        <f t="shared" ref="K251:K255" si="71">ROUNDUP((H251/10)*2,0)</f>
        <v>7</v>
      </c>
      <c r="L251" s="105">
        <f t="shared" si="63"/>
        <v>89</v>
      </c>
    </row>
    <row r="252" spans="1:12" s="105" customFormat="1" ht="24.5" customHeight="1">
      <c r="A252" s="105" t="s">
        <v>976</v>
      </c>
      <c r="B252" s="105" t="s">
        <v>932</v>
      </c>
      <c r="C252" s="106" t="s">
        <v>589</v>
      </c>
      <c r="D252" s="106" t="s">
        <v>590</v>
      </c>
      <c r="E252" s="107" t="s">
        <v>67</v>
      </c>
      <c r="F252" s="106" t="s">
        <v>303</v>
      </c>
      <c r="G252" s="106" t="s">
        <v>51</v>
      </c>
      <c r="H252" s="105">
        <v>34</v>
      </c>
      <c r="I252" s="105">
        <f t="shared" si="53"/>
        <v>7</v>
      </c>
      <c r="J252" s="105">
        <f t="shared" si="62"/>
        <v>82</v>
      </c>
      <c r="K252" s="105">
        <f t="shared" si="71"/>
        <v>7</v>
      </c>
      <c r="L252" s="105">
        <f t="shared" si="63"/>
        <v>89</v>
      </c>
    </row>
    <row r="253" spans="1:12" s="105" customFormat="1" ht="24.5" customHeight="1">
      <c r="A253" s="105" t="s">
        <v>976</v>
      </c>
      <c r="B253" s="105" t="s">
        <v>932</v>
      </c>
      <c r="C253" s="106" t="s">
        <v>591</v>
      </c>
      <c r="D253" s="106" t="s">
        <v>592</v>
      </c>
      <c r="E253" s="107" t="s">
        <v>67</v>
      </c>
      <c r="F253" s="106" t="s">
        <v>303</v>
      </c>
      <c r="G253" s="106" t="s">
        <v>52</v>
      </c>
      <c r="H253" s="105">
        <v>7</v>
      </c>
      <c r="I253" s="105">
        <f t="shared" ref="I253:I254" si="72">ROUNDUP(H253*30%,0)</f>
        <v>3</v>
      </c>
      <c r="J253" s="105">
        <f t="shared" si="62"/>
        <v>20</v>
      </c>
      <c r="K253" s="105">
        <f t="shared" si="71"/>
        <v>2</v>
      </c>
      <c r="L253" s="105">
        <f t="shared" si="63"/>
        <v>22</v>
      </c>
    </row>
    <row r="254" spans="1:12" s="105" customFormat="1" ht="24.5" customHeight="1">
      <c r="A254" s="105" t="s">
        <v>976</v>
      </c>
      <c r="B254" s="105" t="s">
        <v>932</v>
      </c>
      <c r="C254" s="106" t="s">
        <v>593</v>
      </c>
      <c r="D254" s="106" t="s">
        <v>594</v>
      </c>
      <c r="E254" s="107" t="s">
        <v>67</v>
      </c>
      <c r="F254" s="106" t="s">
        <v>303</v>
      </c>
      <c r="G254" s="106" t="s">
        <v>53</v>
      </c>
      <c r="H254" s="105">
        <v>11</v>
      </c>
      <c r="I254" s="105">
        <f t="shared" si="72"/>
        <v>4</v>
      </c>
      <c r="J254" s="105">
        <f t="shared" si="62"/>
        <v>30</v>
      </c>
      <c r="K254" s="105">
        <f t="shared" si="71"/>
        <v>3</v>
      </c>
      <c r="L254" s="105">
        <f t="shared" si="63"/>
        <v>33</v>
      </c>
    </row>
    <row r="255" spans="1:12" s="105" customFormat="1" ht="24.5" customHeight="1">
      <c r="A255" s="105" t="s">
        <v>977</v>
      </c>
      <c r="B255" s="105" t="s">
        <v>932</v>
      </c>
      <c r="C255" s="106" t="s">
        <v>595</v>
      </c>
      <c r="D255" s="106" t="s">
        <v>596</v>
      </c>
      <c r="E255" s="107" t="s">
        <v>67</v>
      </c>
      <c r="F255" s="106" t="s">
        <v>316</v>
      </c>
      <c r="G255" s="106" t="s">
        <v>48</v>
      </c>
      <c r="H255" s="105">
        <v>38</v>
      </c>
      <c r="I255" s="105">
        <f t="shared" si="53"/>
        <v>8</v>
      </c>
      <c r="J255" s="105">
        <f t="shared" si="62"/>
        <v>92</v>
      </c>
      <c r="K255" s="105">
        <f t="shared" si="71"/>
        <v>8</v>
      </c>
      <c r="L255" s="105">
        <f t="shared" si="63"/>
        <v>100</v>
      </c>
    </row>
    <row r="256" spans="1:12" s="105" customFormat="1" ht="24.5" customHeight="1">
      <c r="A256" s="105" t="s">
        <v>977</v>
      </c>
      <c r="B256" s="105" t="s">
        <v>932</v>
      </c>
      <c r="C256" s="106" t="s">
        <v>597</v>
      </c>
      <c r="D256" s="106" t="s">
        <v>598</v>
      </c>
      <c r="E256" s="107" t="s">
        <v>67</v>
      </c>
      <c r="F256" s="106" t="s">
        <v>316</v>
      </c>
      <c r="G256" s="106" t="s">
        <v>49</v>
      </c>
      <c r="H256" s="105">
        <v>44</v>
      </c>
      <c r="I256" s="105">
        <f t="shared" si="53"/>
        <v>9</v>
      </c>
      <c r="J256" s="105">
        <f t="shared" si="62"/>
        <v>106</v>
      </c>
      <c r="K256" s="105">
        <f t="shared" si="65"/>
        <v>3</v>
      </c>
      <c r="L256" s="105">
        <f t="shared" si="63"/>
        <v>109</v>
      </c>
    </row>
    <row r="257" spans="1:12" s="105" customFormat="1" ht="24.5" customHeight="1">
      <c r="A257" s="105" t="s">
        <v>977</v>
      </c>
      <c r="B257" s="105" t="s">
        <v>932</v>
      </c>
      <c r="C257" s="106" t="s">
        <v>599</v>
      </c>
      <c r="D257" s="106" t="s">
        <v>600</v>
      </c>
      <c r="E257" s="107" t="s">
        <v>67</v>
      </c>
      <c r="F257" s="106" t="s">
        <v>316</v>
      </c>
      <c r="G257" s="106" t="s">
        <v>50</v>
      </c>
      <c r="H257" s="105">
        <v>19</v>
      </c>
      <c r="I257" s="105">
        <f t="shared" si="53"/>
        <v>4</v>
      </c>
      <c r="J257" s="105">
        <f t="shared" si="62"/>
        <v>46</v>
      </c>
      <c r="K257" s="105">
        <f t="shared" ref="K257:K266" si="73">ROUNDUP((H257/10)*2,0)</f>
        <v>4</v>
      </c>
      <c r="L257" s="105">
        <f t="shared" si="63"/>
        <v>50</v>
      </c>
    </row>
    <row r="258" spans="1:12" s="105" customFormat="1" ht="24.5" customHeight="1">
      <c r="A258" s="105" t="s">
        <v>977</v>
      </c>
      <c r="B258" s="105" t="s">
        <v>932</v>
      </c>
      <c r="C258" s="106" t="s">
        <v>601</v>
      </c>
      <c r="D258" s="106" t="s">
        <v>602</v>
      </c>
      <c r="E258" s="107" t="s">
        <v>67</v>
      </c>
      <c r="F258" s="106" t="s">
        <v>316</v>
      </c>
      <c r="G258" s="106" t="s">
        <v>51</v>
      </c>
      <c r="H258" s="105">
        <v>19</v>
      </c>
      <c r="I258" s="105">
        <f t="shared" si="53"/>
        <v>4</v>
      </c>
      <c r="J258" s="105">
        <f t="shared" si="62"/>
        <v>46</v>
      </c>
      <c r="K258" s="105">
        <f t="shared" si="73"/>
        <v>4</v>
      </c>
      <c r="L258" s="105">
        <f t="shared" si="63"/>
        <v>50</v>
      </c>
    </row>
    <row r="259" spans="1:12" s="105" customFormat="1" ht="24.5" customHeight="1">
      <c r="A259" s="105" t="s">
        <v>977</v>
      </c>
      <c r="B259" s="105" t="s">
        <v>932</v>
      </c>
      <c r="C259" s="106" t="s">
        <v>603</v>
      </c>
      <c r="D259" s="106" t="s">
        <v>604</v>
      </c>
      <c r="E259" s="107" t="s">
        <v>67</v>
      </c>
      <c r="F259" s="106" t="s">
        <v>316</v>
      </c>
      <c r="G259" s="106" t="s">
        <v>52</v>
      </c>
      <c r="H259" s="105">
        <v>3</v>
      </c>
      <c r="I259" s="105">
        <f>ROUNDUP(H259*40%,0)</f>
        <v>2</v>
      </c>
      <c r="J259" s="105">
        <f t="shared" si="62"/>
        <v>10</v>
      </c>
      <c r="K259" s="105">
        <f t="shared" si="73"/>
        <v>1</v>
      </c>
      <c r="L259" s="105">
        <f t="shared" si="63"/>
        <v>11</v>
      </c>
    </row>
    <row r="260" spans="1:12" s="105" customFormat="1" ht="24.5" customHeight="1">
      <c r="A260" s="105" t="s">
        <v>977</v>
      </c>
      <c r="B260" s="105" t="s">
        <v>932</v>
      </c>
      <c r="C260" s="106" t="s">
        <v>605</v>
      </c>
      <c r="D260" s="106" t="s">
        <v>606</v>
      </c>
      <c r="E260" s="107" t="s">
        <v>67</v>
      </c>
      <c r="F260" s="106" t="s">
        <v>316</v>
      </c>
      <c r="G260" s="106" t="s">
        <v>53</v>
      </c>
      <c r="H260" s="105">
        <v>6</v>
      </c>
      <c r="I260" s="105">
        <f t="shared" ref="I260" si="74">ROUNDUP(H260*30%,0)</f>
        <v>2</v>
      </c>
      <c r="J260" s="105">
        <f t="shared" si="62"/>
        <v>16</v>
      </c>
      <c r="K260" s="105">
        <f t="shared" si="73"/>
        <v>2</v>
      </c>
      <c r="L260" s="105">
        <f t="shared" si="63"/>
        <v>18</v>
      </c>
    </row>
    <row r="261" spans="1:12" s="105" customFormat="1" ht="24.5" customHeight="1">
      <c r="A261" s="105" t="s">
        <v>978</v>
      </c>
      <c r="B261" s="105" t="s">
        <v>932</v>
      </c>
      <c r="C261" s="106" t="s">
        <v>607</v>
      </c>
      <c r="D261" s="106" t="s">
        <v>608</v>
      </c>
      <c r="E261" s="107" t="s">
        <v>67</v>
      </c>
      <c r="F261" s="106" t="s">
        <v>329</v>
      </c>
      <c r="G261" s="106" t="s">
        <v>48</v>
      </c>
      <c r="H261" s="105">
        <v>34</v>
      </c>
      <c r="I261" s="105">
        <f t="shared" si="53"/>
        <v>7</v>
      </c>
      <c r="J261" s="105">
        <f t="shared" si="62"/>
        <v>82</v>
      </c>
      <c r="K261" s="105">
        <f t="shared" si="73"/>
        <v>7</v>
      </c>
      <c r="L261" s="105">
        <f t="shared" si="63"/>
        <v>89</v>
      </c>
    </row>
    <row r="262" spans="1:12" s="105" customFormat="1" ht="24.5" customHeight="1">
      <c r="A262" s="105" t="s">
        <v>978</v>
      </c>
      <c r="B262" s="105" t="s">
        <v>932</v>
      </c>
      <c r="C262" s="106" t="s">
        <v>609</v>
      </c>
      <c r="D262" s="106" t="s">
        <v>610</v>
      </c>
      <c r="E262" s="107" t="s">
        <v>67</v>
      </c>
      <c r="F262" s="106" t="s">
        <v>329</v>
      </c>
      <c r="G262" s="106" t="s">
        <v>49</v>
      </c>
      <c r="H262" s="105">
        <v>39</v>
      </c>
      <c r="I262" s="105">
        <f t="shared" si="53"/>
        <v>8</v>
      </c>
      <c r="J262" s="105">
        <f t="shared" si="62"/>
        <v>94</v>
      </c>
      <c r="K262" s="105">
        <f t="shared" si="73"/>
        <v>8</v>
      </c>
      <c r="L262" s="105">
        <f t="shared" si="63"/>
        <v>102</v>
      </c>
    </row>
    <row r="263" spans="1:12" s="105" customFormat="1" ht="24.5" customHeight="1">
      <c r="A263" s="105" t="s">
        <v>978</v>
      </c>
      <c r="B263" s="105" t="s">
        <v>932</v>
      </c>
      <c r="C263" s="106" t="s">
        <v>611</v>
      </c>
      <c r="D263" s="106" t="s">
        <v>612</v>
      </c>
      <c r="E263" s="107" t="s">
        <v>67</v>
      </c>
      <c r="F263" s="106" t="s">
        <v>329</v>
      </c>
      <c r="G263" s="106" t="s">
        <v>50</v>
      </c>
      <c r="H263" s="105">
        <v>19</v>
      </c>
      <c r="I263" s="105">
        <f t="shared" si="53"/>
        <v>4</v>
      </c>
      <c r="J263" s="105">
        <f t="shared" si="62"/>
        <v>46</v>
      </c>
      <c r="K263" s="105">
        <f t="shared" si="73"/>
        <v>4</v>
      </c>
      <c r="L263" s="105">
        <f t="shared" si="63"/>
        <v>50</v>
      </c>
    </row>
    <row r="264" spans="1:12" s="105" customFormat="1" ht="24.5" customHeight="1">
      <c r="A264" s="105" t="s">
        <v>978</v>
      </c>
      <c r="B264" s="105" t="s">
        <v>932</v>
      </c>
      <c r="C264" s="106" t="s">
        <v>613</v>
      </c>
      <c r="D264" s="106" t="s">
        <v>614</v>
      </c>
      <c r="E264" s="107" t="s">
        <v>67</v>
      </c>
      <c r="F264" s="106" t="s">
        <v>329</v>
      </c>
      <c r="G264" s="106" t="s">
        <v>51</v>
      </c>
      <c r="H264" s="105">
        <v>17</v>
      </c>
      <c r="I264" s="105">
        <f t="shared" si="53"/>
        <v>4</v>
      </c>
      <c r="J264" s="105">
        <f t="shared" si="62"/>
        <v>42</v>
      </c>
      <c r="K264" s="105">
        <f t="shared" si="73"/>
        <v>4</v>
      </c>
      <c r="L264" s="105">
        <f t="shared" si="63"/>
        <v>46</v>
      </c>
    </row>
    <row r="265" spans="1:12" s="105" customFormat="1" ht="24.5" customHeight="1">
      <c r="A265" s="105" t="s">
        <v>978</v>
      </c>
      <c r="B265" s="105" t="s">
        <v>932</v>
      </c>
      <c r="C265" s="106" t="s">
        <v>615</v>
      </c>
      <c r="D265" s="106" t="s">
        <v>616</v>
      </c>
      <c r="E265" s="107" t="s">
        <v>67</v>
      </c>
      <c r="F265" s="106" t="s">
        <v>329</v>
      </c>
      <c r="G265" s="106" t="s">
        <v>52</v>
      </c>
      <c r="H265" s="105">
        <v>4</v>
      </c>
      <c r="I265" s="105">
        <f>ROUNDUP(H265*40%,0)</f>
        <v>2</v>
      </c>
      <c r="J265" s="105">
        <f t="shared" si="62"/>
        <v>12</v>
      </c>
      <c r="K265" s="105">
        <f t="shared" si="73"/>
        <v>1</v>
      </c>
      <c r="L265" s="105">
        <f t="shared" si="63"/>
        <v>13</v>
      </c>
    </row>
    <row r="266" spans="1:12" s="105" customFormat="1" ht="24.5" customHeight="1">
      <c r="A266" s="105" t="s">
        <v>978</v>
      </c>
      <c r="B266" s="105" t="s">
        <v>932</v>
      </c>
      <c r="C266" s="106" t="s">
        <v>617</v>
      </c>
      <c r="D266" s="106" t="s">
        <v>618</v>
      </c>
      <c r="E266" s="107" t="s">
        <v>67</v>
      </c>
      <c r="F266" s="106" t="s">
        <v>329</v>
      </c>
      <c r="G266" s="106" t="s">
        <v>53</v>
      </c>
      <c r="H266" s="105">
        <v>7</v>
      </c>
      <c r="I266" s="105">
        <f t="shared" ref="I266" si="75">ROUNDUP(H266*30%,0)</f>
        <v>3</v>
      </c>
      <c r="J266" s="105">
        <f t="shared" si="62"/>
        <v>20</v>
      </c>
      <c r="K266" s="105">
        <f t="shared" si="73"/>
        <v>2</v>
      </c>
      <c r="L266" s="105">
        <f t="shared" si="63"/>
        <v>22</v>
      </c>
    </row>
    <row r="267" spans="1:12" s="105" customFormat="1" ht="24.5" customHeight="1">
      <c r="A267" s="105" t="s">
        <v>979</v>
      </c>
      <c r="B267" s="105" t="s">
        <v>932</v>
      </c>
      <c r="C267" s="106" t="s">
        <v>619</v>
      </c>
      <c r="D267" s="106" t="s">
        <v>620</v>
      </c>
      <c r="E267" s="107" t="s">
        <v>67</v>
      </c>
      <c r="F267" s="106" t="s">
        <v>342</v>
      </c>
      <c r="G267" s="106" t="s">
        <v>48</v>
      </c>
      <c r="H267" s="105">
        <v>72</v>
      </c>
      <c r="I267" s="105">
        <f t="shared" ref="I267:I270" si="76">ROUNDUP(H267*20%,0)</f>
        <v>15</v>
      </c>
      <c r="J267" s="105">
        <f t="shared" si="62"/>
        <v>174</v>
      </c>
      <c r="K267" s="105">
        <f t="shared" si="65"/>
        <v>4</v>
      </c>
      <c r="L267" s="105">
        <f t="shared" si="63"/>
        <v>178</v>
      </c>
    </row>
    <row r="268" spans="1:12" s="105" customFormat="1" ht="24.5" customHeight="1">
      <c r="A268" s="105" t="s">
        <v>979</v>
      </c>
      <c r="B268" s="105" t="s">
        <v>932</v>
      </c>
      <c r="C268" s="106" t="s">
        <v>621</v>
      </c>
      <c r="D268" s="106" t="s">
        <v>622</v>
      </c>
      <c r="E268" s="107" t="s">
        <v>67</v>
      </c>
      <c r="F268" s="106" t="s">
        <v>342</v>
      </c>
      <c r="G268" s="106" t="s">
        <v>49</v>
      </c>
      <c r="H268" s="105">
        <v>82</v>
      </c>
      <c r="I268" s="105">
        <f t="shared" si="76"/>
        <v>17</v>
      </c>
      <c r="J268" s="105">
        <f t="shared" si="62"/>
        <v>198</v>
      </c>
      <c r="K268" s="105">
        <f t="shared" si="65"/>
        <v>5</v>
      </c>
      <c r="L268" s="105">
        <f t="shared" si="63"/>
        <v>203</v>
      </c>
    </row>
    <row r="269" spans="1:12" s="105" customFormat="1" ht="24.5" customHeight="1">
      <c r="A269" s="105" t="s">
        <v>979</v>
      </c>
      <c r="B269" s="105" t="s">
        <v>932</v>
      </c>
      <c r="C269" s="106" t="s">
        <v>623</v>
      </c>
      <c r="D269" s="106" t="s">
        <v>624</v>
      </c>
      <c r="E269" s="107" t="s">
        <v>67</v>
      </c>
      <c r="F269" s="106" t="s">
        <v>342</v>
      </c>
      <c r="G269" s="106" t="s">
        <v>50</v>
      </c>
      <c r="H269" s="105">
        <v>37</v>
      </c>
      <c r="I269" s="105">
        <f t="shared" si="76"/>
        <v>8</v>
      </c>
      <c r="J269" s="105">
        <f t="shared" si="62"/>
        <v>90</v>
      </c>
      <c r="K269" s="105">
        <f t="shared" ref="K269:K272" si="77">ROUNDUP((H269/10)*2,0)</f>
        <v>8</v>
      </c>
      <c r="L269" s="105">
        <f t="shared" si="63"/>
        <v>98</v>
      </c>
    </row>
    <row r="270" spans="1:12" s="105" customFormat="1" ht="24.5" customHeight="1">
      <c r="A270" s="105" t="s">
        <v>979</v>
      </c>
      <c r="B270" s="105" t="s">
        <v>932</v>
      </c>
      <c r="C270" s="106" t="s">
        <v>625</v>
      </c>
      <c r="D270" s="106" t="s">
        <v>626</v>
      </c>
      <c r="E270" s="107" t="s">
        <v>67</v>
      </c>
      <c r="F270" s="106" t="s">
        <v>342</v>
      </c>
      <c r="G270" s="106" t="s">
        <v>51</v>
      </c>
      <c r="H270" s="105">
        <v>36</v>
      </c>
      <c r="I270" s="105">
        <f t="shared" si="76"/>
        <v>8</v>
      </c>
      <c r="J270" s="105">
        <f t="shared" si="62"/>
        <v>88</v>
      </c>
      <c r="K270" s="105">
        <f t="shared" si="77"/>
        <v>8</v>
      </c>
      <c r="L270" s="105">
        <f t="shared" si="63"/>
        <v>96</v>
      </c>
    </row>
    <row r="271" spans="1:12" s="105" customFormat="1" ht="24.5" customHeight="1">
      <c r="A271" s="105" t="s">
        <v>979</v>
      </c>
      <c r="B271" s="105" t="s">
        <v>932</v>
      </c>
      <c r="C271" s="106" t="s">
        <v>627</v>
      </c>
      <c r="D271" s="106" t="s">
        <v>628</v>
      </c>
      <c r="E271" s="107" t="s">
        <v>67</v>
      </c>
      <c r="F271" s="106" t="s">
        <v>342</v>
      </c>
      <c r="G271" s="106" t="s">
        <v>52</v>
      </c>
      <c r="H271" s="105">
        <v>7</v>
      </c>
      <c r="I271" s="105">
        <f t="shared" ref="I271:I272" si="78">ROUNDUP(H271*30%,0)</f>
        <v>3</v>
      </c>
      <c r="J271" s="105">
        <f t="shared" si="62"/>
        <v>20</v>
      </c>
      <c r="K271" s="105">
        <f t="shared" si="77"/>
        <v>2</v>
      </c>
      <c r="L271" s="105">
        <f t="shared" si="63"/>
        <v>22</v>
      </c>
    </row>
    <row r="272" spans="1:12" s="105" customFormat="1" ht="24.5" customHeight="1">
      <c r="A272" s="105" t="s">
        <v>979</v>
      </c>
      <c r="B272" s="105" t="s">
        <v>932</v>
      </c>
      <c r="C272" s="106" t="s">
        <v>629</v>
      </c>
      <c r="D272" s="106" t="s">
        <v>630</v>
      </c>
      <c r="E272" s="107" t="s">
        <v>67</v>
      </c>
      <c r="F272" s="106" t="s">
        <v>342</v>
      </c>
      <c r="G272" s="106" t="s">
        <v>53</v>
      </c>
      <c r="H272" s="105">
        <v>12</v>
      </c>
      <c r="I272" s="105">
        <f t="shared" si="78"/>
        <v>4</v>
      </c>
      <c r="J272" s="105">
        <f t="shared" si="62"/>
        <v>32</v>
      </c>
      <c r="K272" s="105">
        <f t="shared" si="77"/>
        <v>3</v>
      </c>
      <c r="L272" s="105">
        <f t="shared" si="63"/>
        <v>35</v>
      </c>
    </row>
    <row r="273" spans="1:12" s="105" customFormat="1" ht="24.5" customHeight="1">
      <c r="A273" s="105" t="s">
        <v>980</v>
      </c>
      <c r="B273" s="105" t="s">
        <v>932</v>
      </c>
      <c r="C273" s="106" t="s">
        <v>631</v>
      </c>
      <c r="D273" s="106" t="s">
        <v>632</v>
      </c>
      <c r="E273" s="107" t="s">
        <v>67</v>
      </c>
      <c r="F273" s="106" t="s">
        <v>355</v>
      </c>
      <c r="G273" s="106" t="s">
        <v>48</v>
      </c>
      <c r="H273" s="105">
        <v>304</v>
      </c>
      <c r="I273" s="105">
        <f t="shared" ref="I273:I274" si="79">ROUNDUP(H273*15%,0)</f>
        <v>46</v>
      </c>
      <c r="J273" s="105">
        <f t="shared" si="62"/>
        <v>700</v>
      </c>
      <c r="K273" s="105">
        <f t="shared" si="65"/>
        <v>16</v>
      </c>
      <c r="L273" s="105">
        <f t="shared" si="63"/>
        <v>716</v>
      </c>
    </row>
    <row r="274" spans="1:12" s="105" customFormat="1" ht="24.5" customHeight="1">
      <c r="A274" s="105" t="s">
        <v>980</v>
      </c>
      <c r="B274" s="105" t="s">
        <v>932</v>
      </c>
      <c r="C274" s="106" t="s">
        <v>633</v>
      </c>
      <c r="D274" s="106" t="s">
        <v>634</v>
      </c>
      <c r="E274" s="107" t="s">
        <v>67</v>
      </c>
      <c r="F274" s="106" t="s">
        <v>355</v>
      </c>
      <c r="G274" s="106" t="s">
        <v>49</v>
      </c>
      <c r="H274" s="105">
        <v>350</v>
      </c>
      <c r="I274" s="105">
        <f t="shared" si="79"/>
        <v>53</v>
      </c>
      <c r="J274" s="105">
        <f t="shared" si="62"/>
        <v>806</v>
      </c>
      <c r="K274" s="105">
        <f t="shared" si="65"/>
        <v>18</v>
      </c>
      <c r="L274" s="105">
        <f t="shared" si="63"/>
        <v>824</v>
      </c>
    </row>
    <row r="275" spans="1:12" s="105" customFormat="1" ht="24.5" customHeight="1">
      <c r="A275" s="105" t="s">
        <v>980</v>
      </c>
      <c r="B275" s="105" t="s">
        <v>932</v>
      </c>
      <c r="C275" s="106" t="s">
        <v>635</v>
      </c>
      <c r="D275" s="106" t="s">
        <v>636</v>
      </c>
      <c r="E275" s="107" t="s">
        <v>67</v>
      </c>
      <c r="F275" s="106" t="s">
        <v>355</v>
      </c>
      <c r="G275" s="106" t="s">
        <v>50</v>
      </c>
      <c r="H275" s="105">
        <v>158</v>
      </c>
      <c r="I275" s="105">
        <f t="shared" ref="I275:I337" si="80">ROUNDUP(H275*20%,0)</f>
        <v>32</v>
      </c>
      <c r="J275" s="105">
        <f t="shared" si="62"/>
        <v>380</v>
      </c>
      <c r="K275" s="105">
        <f t="shared" ref="K275:K337" si="81">ROUNDUP((H275/40)*2,0)</f>
        <v>8</v>
      </c>
      <c r="L275" s="105">
        <f t="shared" si="63"/>
        <v>388</v>
      </c>
    </row>
    <row r="276" spans="1:12" s="105" customFormat="1" ht="24.5" customHeight="1">
      <c r="A276" s="105" t="s">
        <v>980</v>
      </c>
      <c r="B276" s="105" t="s">
        <v>932</v>
      </c>
      <c r="C276" s="106" t="s">
        <v>637</v>
      </c>
      <c r="D276" s="106" t="s">
        <v>638</v>
      </c>
      <c r="E276" s="107" t="s">
        <v>67</v>
      </c>
      <c r="F276" s="106" t="s">
        <v>355</v>
      </c>
      <c r="G276" s="106" t="s">
        <v>51</v>
      </c>
      <c r="H276" s="105">
        <v>153</v>
      </c>
      <c r="I276" s="105">
        <f t="shared" si="80"/>
        <v>31</v>
      </c>
      <c r="J276" s="105">
        <f t="shared" si="62"/>
        <v>368</v>
      </c>
      <c r="K276" s="105">
        <f t="shared" si="81"/>
        <v>8</v>
      </c>
      <c r="L276" s="105">
        <f t="shared" si="63"/>
        <v>376</v>
      </c>
    </row>
    <row r="277" spans="1:12" s="105" customFormat="1" ht="24.5" customHeight="1">
      <c r="A277" s="105" t="s">
        <v>980</v>
      </c>
      <c r="B277" s="105" t="s">
        <v>932</v>
      </c>
      <c r="C277" s="106" t="s">
        <v>639</v>
      </c>
      <c r="D277" s="106" t="s">
        <v>640</v>
      </c>
      <c r="E277" s="107" t="s">
        <v>67</v>
      </c>
      <c r="F277" s="106" t="s">
        <v>355</v>
      </c>
      <c r="G277" s="106" t="s">
        <v>52</v>
      </c>
      <c r="H277" s="105">
        <v>32</v>
      </c>
      <c r="I277" s="105">
        <f t="shared" si="80"/>
        <v>7</v>
      </c>
      <c r="J277" s="105">
        <f t="shared" si="62"/>
        <v>78</v>
      </c>
      <c r="K277" s="105">
        <f t="shared" ref="K277" si="82">ROUNDUP((H277/10)*2,0)</f>
        <v>7</v>
      </c>
      <c r="L277" s="105">
        <f t="shared" si="63"/>
        <v>85</v>
      </c>
    </row>
    <row r="278" spans="1:12" s="105" customFormat="1" ht="24.5" customHeight="1">
      <c r="A278" s="105" t="s">
        <v>980</v>
      </c>
      <c r="B278" s="105" t="s">
        <v>932</v>
      </c>
      <c r="C278" s="106" t="s">
        <v>641</v>
      </c>
      <c r="D278" s="106" t="s">
        <v>642</v>
      </c>
      <c r="E278" s="107" t="s">
        <v>67</v>
      </c>
      <c r="F278" s="106" t="s">
        <v>355</v>
      </c>
      <c r="G278" s="106" t="s">
        <v>53</v>
      </c>
      <c r="H278" s="105">
        <v>53</v>
      </c>
      <c r="I278" s="105">
        <f t="shared" si="80"/>
        <v>11</v>
      </c>
      <c r="J278" s="105">
        <f t="shared" si="62"/>
        <v>128</v>
      </c>
      <c r="K278" s="105">
        <f t="shared" si="81"/>
        <v>3</v>
      </c>
      <c r="L278" s="105">
        <f t="shared" si="63"/>
        <v>131</v>
      </c>
    </row>
    <row r="279" spans="1:12" s="105" customFormat="1" ht="24.5" customHeight="1">
      <c r="A279" s="105" t="s">
        <v>981</v>
      </c>
      <c r="B279" s="105" t="s">
        <v>932</v>
      </c>
      <c r="C279" s="106" t="s">
        <v>643</v>
      </c>
      <c r="D279" s="106" t="s">
        <v>644</v>
      </c>
      <c r="E279" s="107" t="s">
        <v>67</v>
      </c>
      <c r="F279" s="106" t="s">
        <v>368</v>
      </c>
      <c r="G279" s="106" t="s">
        <v>48</v>
      </c>
      <c r="H279" s="105">
        <v>58</v>
      </c>
      <c r="I279" s="105">
        <f t="shared" si="80"/>
        <v>12</v>
      </c>
      <c r="J279" s="105">
        <f t="shared" si="62"/>
        <v>140</v>
      </c>
      <c r="K279" s="105">
        <f t="shared" si="81"/>
        <v>3</v>
      </c>
      <c r="L279" s="105">
        <f t="shared" si="63"/>
        <v>143</v>
      </c>
    </row>
    <row r="280" spans="1:12" s="105" customFormat="1" ht="24.5" customHeight="1">
      <c r="A280" s="105" t="s">
        <v>981</v>
      </c>
      <c r="B280" s="105" t="s">
        <v>932</v>
      </c>
      <c r="C280" s="106" t="s">
        <v>645</v>
      </c>
      <c r="D280" s="106" t="s">
        <v>646</v>
      </c>
      <c r="E280" s="107" t="s">
        <v>67</v>
      </c>
      <c r="F280" s="106" t="s">
        <v>368</v>
      </c>
      <c r="G280" s="106" t="s">
        <v>49</v>
      </c>
      <c r="H280" s="105">
        <v>68</v>
      </c>
      <c r="I280" s="105">
        <f t="shared" si="80"/>
        <v>14</v>
      </c>
      <c r="J280" s="105">
        <f t="shared" si="62"/>
        <v>164</v>
      </c>
      <c r="K280" s="105">
        <f t="shared" si="81"/>
        <v>4</v>
      </c>
      <c r="L280" s="105">
        <f t="shared" si="63"/>
        <v>168</v>
      </c>
    </row>
    <row r="281" spans="1:12" s="105" customFormat="1" ht="24.5" customHeight="1">
      <c r="A281" s="105" t="s">
        <v>981</v>
      </c>
      <c r="B281" s="105" t="s">
        <v>932</v>
      </c>
      <c r="C281" s="106" t="s">
        <v>647</v>
      </c>
      <c r="D281" s="106" t="s">
        <v>648</v>
      </c>
      <c r="E281" s="107" t="s">
        <v>67</v>
      </c>
      <c r="F281" s="106" t="s">
        <v>368</v>
      </c>
      <c r="G281" s="106" t="s">
        <v>50</v>
      </c>
      <c r="H281" s="105">
        <v>30</v>
      </c>
      <c r="I281" s="105">
        <f t="shared" si="80"/>
        <v>6</v>
      </c>
      <c r="J281" s="105">
        <f t="shared" si="62"/>
        <v>72</v>
      </c>
      <c r="K281" s="105">
        <f t="shared" ref="K281:K297" si="83">ROUNDUP((H281/10)*2,0)</f>
        <v>6</v>
      </c>
      <c r="L281" s="105">
        <f t="shared" si="63"/>
        <v>78</v>
      </c>
    </row>
    <row r="282" spans="1:12" s="105" customFormat="1" ht="24.5" customHeight="1">
      <c r="A282" s="105" t="s">
        <v>981</v>
      </c>
      <c r="B282" s="105" t="s">
        <v>932</v>
      </c>
      <c r="C282" s="106" t="s">
        <v>649</v>
      </c>
      <c r="D282" s="106" t="s">
        <v>650</v>
      </c>
      <c r="E282" s="107" t="s">
        <v>67</v>
      </c>
      <c r="F282" s="106" t="s">
        <v>368</v>
      </c>
      <c r="G282" s="106" t="s">
        <v>51</v>
      </c>
      <c r="H282" s="105">
        <v>30</v>
      </c>
      <c r="I282" s="105">
        <f t="shared" si="80"/>
        <v>6</v>
      </c>
      <c r="J282" s="105">
        <f t="shared" si="62"/>
        <v>72</v>
      </c>
      <c r="K282" s="105">
        <f t="shared" si="83"/>
        <v>6</v>
      </c>
      <c r="L282" s="105">
        <f t="shared" si="63"/>
        <v>78</v>
      </c>
    </row>
    <row r="283" spans="1:12" s="105" customFormat="1" ht="24.5" customHeight="1">
      <c r="A283" s="105" t="s">
        <v>981</v>
      </c>
      <c r="B283" s="105" t="s">
        <v>932</v>
      </c>
      <c r="C283" s="106" t="s">
        <v>651</v>
      </c>
      <c r="D283" s="106" t="s">
        <v>652</v>
      </c>
      <c r="E283" s="107" t="s">
        <v>67</v>
      </c>
      <c r="F283" s="106" t="s">
        <v>368</v>
      </c>
      <c r="G283" s="106" t="s">
        <v>52</v>
      </c>
      <c r="H283" s="105">
        <v>6</v>
      </c>
      <c r="I283" s="105">
        <f t="shared" ref="I283:I285" si="84">ROUNDUP(H283*30%,0)</f>
        <v>2</v>
      </c>
      <c r="J283" s="105">
        <f t="shared" si="62"/>
        <v>16</v>
      </c>
      <c r="K283" s="105">
        <f t="shared" si="83"/>
        <v>2</v>
      </c>
      <c r="L283" s="105">
        <f t="shared" si="63"/>
        <v>18</v>
      </c>
    </row>
    <row r="284" spans="1:12" s="105" customFormat="1" ht="24.5" customHeight="1">
      <c r="A284" s="105" t="s">
        <v>981</v>
      </c>
      <c r="B284" s="105" t="s">
        <v>932</v>
      </c>
      <c r="C284" s="106" t="s">
        <v>653</v>
      </c>
      <c r="D284" s="106" t="s">
        <v>654</v>
      </c>
      <c r="E284" s="107" t="s">
        <v>67</v>
      </c>
      <c r="F284" s="106" t="s">
        <v>368</v>
      </c>
      <c r="G284" s="106" t="s">
        <v>53</v>
      </c>
      <c r="H284" s="105">
        <v>10</v>
      </c>
      <c r="I284" s="105">
        <f t="shared" si="84"/>
        <v>3</v>
      </c>
      <c r="J284" s="105">
        <f t="shared" si="62"/>
        <v>26</v>
      </c>
      <c r="K284" s="105">
        <f t="shared" si="83"/>
        <v>2</v>
      </c>
      <c r="L284" s="105">
        <f t="shared" si="63"/>
        <v>28</v>
      </c>
    </row>
    <row r="285" spans="1:12" s="105" customFormat="1" ht="24.5" customHeight="1">
      <c r="A285" s="105" t="s">
        <v>982</v>
      </c>
      <c r="B285" s="105" t="s">
        <v>934</v>
      </c>
      <c r="C285" s="106" t="s">
        <v>655</v>
      </c>
      <c r="D285" s="106" t="s">
        <v>656</v>
      </c>
      <c r="E285" s="107" t="s">
        <v>657</v>
      </c>
      <c r="F285" s="106" t="s">
        <v>82</v>
      </c>
      <c r="G285" s="106" t="s">
        <v>48</v>
      </c>
      <c r="H285" s="105">
        <v>11</v>
      </c>
      <c r="I285" s="105">
        <f t="shared" si="84"/>
        <v>4</v>
      </c>
      <c r="J285" s="105">
        <f t="shared" si="62"/>
        <v>30</v>
      </c>
      <c r="K285" s="105">
        <f t="shared" si="83"/>
        <v>3</v>
      </c>
      <c r="L285" s="105">
        <f t="shared" si="63"/>
        <v>33</v>
      </c>
    </row>
    <row r="286" spans="1:12" s="105" customFormat="1" ht="24.5" customHeight="1">
      <c r="A286" s="105" t="s">
        <v>982</v>
      </c>
      <c r="B286" s="105" t="s">
        <v>934</v>
      </c>
      <c r="C286" s="106" t="s">
        <v>658</v>
      </c>
      <c r="D286" s="106" t="s">
        <v>659</v>
      </c>
      <c r="E286" s="107" t="s">
        <v>657</v>
      </c>
      <c r="F286" s="106" t="s">
        <v>82</v>
      </c>
      <c r="G286" s="106" t="s">
        <v>49</v>
      </c>
      <c r="H286" s="105">
        <v>30</v>
      </c>
      <c r="I286" s="105">
        <f t="shared" si="80"/>
        <v>6</v>
      </c>
      <c r="J286" s="105">
        <f t="shared" si="62"/>
        <v>72</v>
      </c>
      <c r="K286" s="105">
        <f t="shared" si="83"/>
        <v>6</v>
      </c>
      <c r="L286" s="105">
        <f t="shared" si="63"/>
        <v>78</v>
      </c>
    </row>
    <row r="287" spans="1:12" s="105" customFormat="1" ht="24.5" customHeight="1">
      <c r="A287" s="105" t="s">
        <v>982</v>
      </c>
      <c r="B287" s="105" t="s">
        <v>934</v>
      </c>
      <c r="C287" s="106" t="s">
        <v>660</v>
      </c>
      <c r="D287" s="106" t="s">
        <v>661</v>
      </c>
      <c r="E287" s="107" t="s">
        <v>657</v>
      </c>
      <c r="F287" s="106" t="s">
        <v>82</v>
      </c>
      <c r="G287" s="106" t="s">
        <v>50</v>
      </c>
      <c r="H287" s="105">
        <v>35</v>
      </c>
      <c r="I287" s="105">
        <f t="shared" si="80"/>
        <v>7</v>
      </c>
      <c r="J287" s="105">
        <f t="shared" si="62"/>
        <v>84</v>
      </c>
      <c r="K287" s="105">
        <f t="shared" si="83"/>
        <v>7</v>
      </c>
      <c r="L287" s="105">
        <f t="shared" si="63"/>
        <v>91</v>
      </c>
    </row>
    <row r="288" spans="1:12" s="105" customFormat="1" ht="24.5" customHeight="1">
      <c r="A288" s="105" t="s">
        <v>982</v>
      </c>
      <c r="B288" s="105" t="s">
        <v>934</v>
      </c>
      <c r="C288" s="106" t="s">
        <v>662</v>
      </c>
      <c r="D288" s="106" t="s">
        <v>663</v>
      </c>
      <c r="E288" s="107" t="s">
        <v>657</v>
      </c>
      <c r="F288" s="106" t="s">
        <v>82</v>
      </c>
      <c r="G288" s="106" t="s">
        <v>51</v>
      </c>
      <c r="H288" s="105">
        <v>6</v>
      </c>
      <c r="I288" s="105">
        <f>ROUNDUP(H288*30%,0)</f>
        <v>2</v>
      </c>
      <c r="J288" s="105">
        <f t="shared" si="62"/>
        <v>16</v>
      </c>
      <c r="K288" s="105">
        <f t="shared" si="83"/>
        <v>2</v>
      </c>
      <c r="L288" s="105">
        <f t="shared" si="63"/>
        <v>18</v>
      </c>
    </row>
    <row r="289" spans="1:12" s="105" customFormat="1" ht="24.5" customHeight="1">
      <c r="A289" s="105" t="s">
        <v>982</v>
      </c>
      <c r="B289" s="105" t="s">
        <v>934</v>
      </c>
      <c r="C289" s="106" t="s">
        <v>664</v>
      </c>
      <c r="D289" s="106" t="s">
        <v>665</v>
      </c>
      <c r="E289" s="107" t="s">
        <v>657</v>
      </c>
      <c r="F289" s="106" t="s">
        <v>82</v>
      </c>
      <c r="G289" s="106" t="s">
        <v>52</v>
      </c>
      <c r="H289" s="105">
        <v>22</v>
      </c>
      <c r="I289" s="105">
        <f t="shared" si="80"/>
        <v>5</v>
      </c>
      <c r="J289" s="105">
        <f t="shared" ref="J289:J352" si="85">SUM(H289:I289)*2</f>
        <v>54</v>
      </c>
      <c r="K289" s="105">
        <f t="shared" si="83"/>
        <v>5</v>
      </c>
      <c r="L289" s="105">
        <f t="shared" ref="L289:L352" si="86">J289+K289</f>
        <v>59</v>
      </c>
    </row>
    <row r="290" spans="1:12" s="105" customFormat="1" ht="24.5" customHeight="1">
      <c r="A290" s="105" t="s">
        <v>982</v>
      </c>
      <c r="B290" s="105" t="s">
        <v>934</v>
      </c>
      <c r="C290" s="106" t="s">
        <v>666</v>
      </c>
      <c r="D290" s="106" t="s">
        <v>667</v>
      </c>
      <c r="E290" s="107" t="s">
        <v>657</v>
      </c>
      <c r="F290" s="106" t="s">
        <v>82</v>
      </c>
      <c r="G290" s="106" t="s">
        <v>63</v>
      </c>
      <c r="H290" s="105">
        <v>4</v>
      </c>
      <c r="I290" s="105">
        <f t="shared" ref="I290:I291" si="87">ROUNDUP(H290*40%,0)</f>
        <v>2</v>
      </c>
      <c r="J290" s="105">
        <f t="shared" si="85"/>
        <v>12</v>
      </c>
      <c r="K290" s="105">
        <f t="shared" si="83"/>
        <v>1</v>
      </c>
      <c r="L290" s="105">
        <f t="shared" si="86"/>
        <v>13</v>
      </c>
    </row>
    <row r="291" spans="1:12" s="105" customFormat="1" ht="24.5" customHeight="1">
      <c r="A291" s="105" t="s">
        <v>983</v>
      </c>
      <c r="B291" s="105" t="s">
        <v>934</v>
      </c>
      <c r="C291" s="106" t="s">
        <v>668</v>
      </c>
      <c r="D291" s="106" t="s">
        <v>669</v>
      </c>
      <c r="E291" s="107" t="s">
        <v>657</v>
      </c>
      <c r="F291" s="106" t="s">
        <v>95</v>
      </c>
      <c r="G291" s="106" t="s">
        <v>48</v>
      </c>
      <c r="H291" s="105">
        <v>5</v>
      </c>
      <c r="I291" s="105">
        <f t="shared" si="87"/>
        <v>2</v>
      </c>
      <c r="J291" s="105">
        <f t="shared" si="85"/>
        <v>14</v>
      </c>
      <c r="K291" s="105">
        <f t="shared" si="83"/>
        <v>1</v>
      </c>
      <c r="L291" s="105">
        <f t="shared" si="86"/>
        <v>15</v>
      </c>
    </row>
    <row r="292" spans="1:12" s="105" customFormat="1" ht="24.5" customHeight="1">
      <c r="A292" s="105" t="s">
        <v>983</v>
      </c>
      <c r="B292" s="105" t="s">
        <v>934</v>
      </c>
      <c r="C292" s="106" t="s">
        <v>670</v>
      </c>
      <c r="D292" s="106" t="s">
        <v>671</v>
      </c>
      <c r="E292" s="107" t="s">
        <v>657</v>
      </c>
      <c r="F292" s="106" t="s">
        <v>95</v>
      </c>
      <c r="G292" s="106" t="s">
        <v>49</v>
      </c>
      <c r="H292" s="105">
        <v>14</v>
      </c>
      <c r="I292" s="105">
        <f t="shared" ref="I292" si="88">ROUNDUP(H292*30%,0)</f>
        <v>5</v>
      </c>
      <c r="J292" s="105">
        <f t="shared" si="85"/>
        <v>38</v>
      </c>
      <c r="K292" s="105">
        <f t="shared" si="83"/>
        <v>3</v>
      </c>
      <c r="L292" s="105">
        <f t="shared" si="86"/>
        <v>41</v>
      </c>
    </row>
    <row r="293" spans="1:12" s="105" customFormat="1" ht="24.5" customHeight="1">
      <c r="A293" s="105" t="s">
        <v>983</v>
      </c>
      <c r="B293" s="105" t="s">
        <v>934</v>
      </c>
      <c r="C293" s="106" t="s">
        <v>672</v>
      </c>
      <c r="D293" s="106" t="s">
        <v>673</v>
      </c>
      <c r="E293" s="107" t="s">
        <v>657</v>
      </c>
      <c r="F293" s="106" t="s">
        <v>95</v>
      </c>
      <c r="G293" s="106" t="s">
        <v>50</v>
      </c>
      <c r="H293" s="105">
        <v>16</v>
      </c>
      <c r="I293" s="105">
        <f t="shared" si="80"/>
        <v>4</v>
      </c>
      <c r="J293" s="105">
        <f t="shared" si="85"/>
        <v>40</v>
      </c>
      <c r="K293" s="105">
        <f t="shared" si="83"/>
        <v>4</v>
      </c>
      <c r="L293" s="105">
        <f t="shared" si="86"/>
        <v>44</v>
      </c>
    </row>
    <row r="294" spans="1:12" s="105" customFormat="1" ht="24.5" customHeight="1">
      <c r="A294" s="105" t="s">
        <v>983</v>
      </c>
      <c r="B294" s="105" t="s">
        <v>934</v>
      </c>
      <c r="C294" s="106" t="s">
        <v>674</v>
      </c>
      <c r="D294" s="106" t="s">
        <v>675</v>
      </c>
      <c r="E294" s="107" t="s">
        <v>657</v>
      </c>
      <c r="F294" s="106" t="s">
        <v>95</v>
      </c>
      <c r="G294" s="106" t="s">
        <v>51</v>
      </c>
      <c r="H294" s="105">
        <v>3</v>
      </c>
      <c r="I294" s="105">
        <f>ROUNDUP(H294*40%,0)</f>
        <v>2</v>
      </c>
      <c r="J294" s="105">
        <f t="shared" si="85"/>
        <v>10</v>
      </c>
      <c r="K294" s="105">
        <f t="shared" si="83"/>
        <v>1</v>
      </c>
      <c r="L294" s="105">
        <f t="shared" si="86"/>
        <v>11</v>
      </c>
    </row>
    <row r="295" spans="1:12" s="105" customFormat="1" ht="24.5" customHeight="1">
      <c r="A295" s="105" t="s">
        <v>983</v>
      </c>
      <c r="B295" s="105" t="s">
        <v>934</v>
      </c>
      <c r="C295" s="106" t="s">
        <v>676</v>
      </c>
      <c r="D295" s="106" t="s">
        <v>677</v>
      </c>
      <c r="E295" s="107" t="s">
        <v>657</v>
      </c>
      <c r="F295" s="106" t="s">
        <v>95</v>
      </c>
      <c r="G295" s="106" t="s">
        <v>52</v>
      </c>
      <c r="H295" s="105">
        <v>11</v>
      </c>
      <c r="I295" s="105">
        <f t="shared" ref="I295:I297" si="89">ROUNDUP(H295*30%,0)</f>
        <v>4</v>
      </c>
      <c r="J295" s="105">
        <f t="shared" si="85"/>
        <v>30</v>
      </c>
      <c r="K295" s="105">
        <f t="shared" si="83"/>
        <v>3</v>
      </c>
      <c r="L295" s="105">
        <f t="shared" si="86"/>
        <v>33</v>
      </c>
    </row>
    <row r="296" spans="1:12" s="105" customFormat="1" ht="24.5" customHeight="1">
      <c r="A296" s="105" t="s">
        <v>983</v>
      </c>
      <c r="B296" s="105" t="s">
        <v>934</v>
      </c>
      <c r="C296" s="106" t="s">
        <v>678</v>
      </c>
      <c r="D296" s="106" t="s">
        <v>679</v>
      </c>
      <c r="E296" s="107" t="s">
        <v>657</v>
      </c>
      <c r="F296" s="106" t="s">
        <v>95</v>
      </c>
      <c r="G296" s="106" t="s">
        <v>63</v>
      </c>
      <c r="H296" s="105">
        <v>2</v>
      </c>
      <c r="I296" s="105">
        <f>ROUNDUP(H296*40%,0)</f>
        <v>1</v>
      </c>
      <c r="J296" s="105">
        <f t="shared" si="85"/>
        <v>6</v>
      </c>
      <c r="K296" s="105">
        <f t="shared" si="83"/>
        <v>1</v>
      </c>
      <c r="L296" s="105">
        <f t="shared" si="86"/>
        <v>7</v>
      </c>
    </row>
    <row r="297" spans="1:12" s="105" customFormat="1" ht="24.5" customHeight="1">
      <c r="A297" s="105" t="s">
        <v>984</v>
      </c>
      <c r="B297" s="105" t="s">
        <v>934</v>
      </c>
      <c r="C297" s="106" t="s">
        <v>680</v>
      </c>
      <c r="D297" s="106" t="s">
        <v>681</v>
      </c>
      <c r="E297" s="107" t="s">
        <v>657</v>
      </c>
      <c r="F297" s="106" t="s">
        <v>108</v>
      </c>
      <c r="G297" s="106" t="s">
        <v>48</v>
      </c>
      <c r="H297" s="105">
        <v>15</v>
      </c>
      <c r="I297" s="105">
        <f t="shared" si="89"/>
        <v>5</v>
      </c>
      <c r="J297" s="105">
        <f t="shared" si="85"/>
        <v>40</v>
      </c>
      <c r="K297" s="105">
        <f t="shared" si="83"/>
        <v>3</v>
      </c>
      <c r="L297" s="105">
        <f t="shared" si="86"/>
        <v>43</v>
      </c>
    </row>
    <row r="298" spans="1:12" s="105" customFormat="1" ht="24.5" customHeight="1">
      <c r="A298" s="105" t="s">
        <v>984</v>
      </c>
      <c r="B298" s="105" t="s">
        <v>934</v>
      </c>
      <c r="C298" s="106" t="s">
        <v>682</v>
      </c>
      <c r="D298" s="106" t="s">
        <v>683</v>
      </c>
      <c r="E298" s="107" t="s">
        <v>657</v>
      </c>
      <c r="F298" s="106" t="s">
        <v>108</v>
      </c>
      <c r="G298" s="106" t="s">
        <v>49</v>
      </c>
      <c r="H298" s="105">
        <v>43</v>
      </c>
      <c r="I298" s="105">
        <f t="shared" si="80"/>
        <v>9</v>
      </c>
      <c r="J298" s="105">
        <f t="shared" si="85"/>
        <v>104</v>
      </c>
      <c r="K298" s="105">
        <f t="shared" si="81"/>
        <v>3</v>
      </c>
      <c r="L298" s="105">
        <f t="shared" si="86"/>
        <v>107</v>
      </c>
    </row>
    <row r="299" spans="1:12" s="105" customFormat="1" ht="24.5" customHeight="1">
      <c r="A299" s="105" t="s">
        <v>984</v>
      </c>
      <c r="B299" s="105" t="s">
        <v>934</v>
      </c>
      <c r="C299" s="106" t="s">
        <v>684</v>
      </c>
      <c r="D299" s="106" t="s">
        <v>685</v>
      </c>
      <c r="E299" s="107" t="s">
        <v>657</v>
      </c>
      <c r="F299" s="106" t="s">
        <v>108</v>
      </c>
      <c r="G299" s="106" t="s">
        <v>50</v>
      </c>
      <c r="H299" s="105">
        <v>48</v>
      </c>
      <c r="I299" s="105">
        <f t="shared" si="80"/>
        <v>10</v>
      </c>
      <c r="J299" s="105">
        <f t="shared" si="85"/>
        <v>116</v>
      </c>
      <c r="K299" s="105">
        <f t="shared" si="81"/>
        <v>3</v>
      </c>
      <c r="L299" s="105">
        <f t="shared" si="86"/>
        <v>119</v>
      </c>
    </row>
    <row r="300" spans="1:12" s="105" customFormat="1" ht="24.5" customHeight="1">
      <c r="A300" s="105" t="s">
        <v>984</v>
      </c>
      <c r="B300" s="105" t="s">
        <v>934</v>
      </c>
      <c r="C300" s="106" t="s">
        <v>686</v>
      </c>
      <c r="D300" s="106" t="s">
        <v>687</v>
      </c>
      <c r="E300" s="107" t="s">
        <v>657</v>
      </c>
      <c r="F300" s="106" t="s">
        <v>108</v>
      </c>
      <c r="G300" s="106" t="s">
        <v>51</v>
      </c>
      <c r="H300" s="105">
        <v>8</v>
      </c>
      <c r="I300" s="105">
        <f>ROUNDUP(H300*30%,0)</f>
        <v>3</v>
      </c>
      <c r="J300" s="105">
        <f t="shared" si="85"/>
        <v>22</v>
      </c>
      <c r="K300" s="105">
        <f t="shared" ref="K300:K333" si="90">ROUNDUP((H300/10)*2,0)</f>
        <v>2</v>
      </c>
      <c r="L300" s="105">
        <f t="shared" si="86"/>
        <v>24</v>
      </c>
    </row>
    <row r="301" spans="1:12" s="105" customFormat="1" ht="24.5" customHeight="1">
      <c r="A301" s="105" t="s">
        <v>984</v>
      </c>
      <c r="B301" s="105" t="s">
        <v>934</v>
      </c>
      <c r="C301" s="106" t="s">
        <v>688</v>
      </c>
      <c r="D301" s="106" t="s">
        <v>689</v>
      </c>
      <c r="E301" s="107" t="s">
        <v>657</v>
      </c>
      <c r="F301" s="106" t="s">
        <v>108</v>
      </c>
      <c r="G301" s="106" t="s">
        <v>52</v>
      </c>
      <c r="H301" s="105">
        <v>32</v>
      </c>
      <c r="I301" s="105">
        <f t="shared" si="80"/>
        <v>7</v>
      </c>
      <c r="J301" s="105">
        <f t="shared" si="85"/>
        <v>78</v>
      </c>
      <c r="K301" s="105">
        <f t="shared" si="90"/>
        <v>7</v>
      </c>
      <c r="L301" s="105">
        <f t="shared" si="86"/>
        <v>85</v>
      </c>
    </row>
    <row r="302" spans="1:12" s="105" customFormat="1" ht="24.5" customHeight="1">
      <c r="A302" s="105" t="s">
        <v>984</v>
      </c>
      <c r="B302" s="105" t="s">
        <v>934</v>
      </c>
      <c r="C302" s="106" t="s">
        <v>690</v>
      </c>
      <c r="D302" s="106" t="s">
        <v>691</v>
      </c>
      <c r="E302" s="107" t="s">
        <v>657</v>
      </c>
      <c r="F302" s="106" t="s">
        <v>108</v>
      </c>
      <c r="G302" s="106" t="s">
        <v>63</v>
      </c>
      <c r="H302" s="105">
        <v>6</v>
      </c>
      <c r="I302" s="105">
        <f t="shared" ref="I302:I304" si="91">ROUNDUP(H302*30%,0)</f>
        <v>2</v>
      </c>
      <c r="J302" s="105">
        <f t="shared" si="85"/>
        <v>16</v>
      </c>
      <c r="K302" s="105">
        <f t="shared" si="90"/>
        <v>2</v>
      </c>
      <c r="L302" s="105">
        <f t="shared" si="86"/>
        <v>18</v>
      </c>
    </row>
    <row r="303" spans="1:12" s="105" customFormat="1" ht="24.5" customHeight="1">
      <c r="A303" s="105" t="s">
        <v>985</v>
      </c>
      <c r="B303" s="105" t="s">
        <v>934</v>
      </c>
      <c r="C303" s="106" t="s">
        <v>692</v>
      </c>
      <c r="D303" s="106" t="s">
        <v>693</v>
      </c>
      <c r="E303" s="107" t="s">
        <v>657</v>
      </c>
      <c r="F303" s="106" t="s">
        <v>121</v>
      </c>
      <c r="G303" s="106" t="s">
        <v>48</v>
      </c>
      <c r="H303" s="105">
        <v>5</v>
      </c>
      <c r="I303" s="105">
        <f>ROUNDUP(H303*40%,0)</f>
        <v>2</v>
      </c>
      <c r="J303" s="105">
        <f t="shared" si="85"/>
        <v>14</v>
      </c>
      <c r="K303" s="105">
        <f t="shared" si="90"/>
        <v>1</v>
      </c>
      <c r="L303" s="105">
        <f t="shared" si="86"/>
        <v>15</v>
      </c>
    </row>
    <row r="304" spans="1:12" s="105" customFormat="1" ht="24.5" customHeight="1">
      <c r="A304" s="105" t="s">
        <v>985</v>
      </c>
      <c r="B304" s="105" t="s">
        <v>934</v>
      </c>
      <c r="C304" s="106" t="s">
        <v>694</v>
      </c>
      <c r="D304" s="106" t="s">
        <v>695</v>
      </c>
      <c r="E304" s="107" t="s">
        <v>657</v>
      </c>
      <c r="F304" s="106" t="s">
        <v>121</v>
      </c>
      <c r="G304" s="106" t="s">
        <v>49</v>
      </c>
      <c r="H304" s="105">
        <v>14</v>
      </c>
      <c r="I304" s="105">
        <f t="shared" si="91"/>
        <v>5</v>
      </c>
      <c r="J304" s="105">
        <f t="shared" si="85"/>
        <v>38</v>
      </c>
      <c r="K304" s="105">
        <f t="shared" si="90"/>
        <v>3</v>
      </c>
      <c r="L304" s="105">
        <f t="shared" si="86"/>
        <v>41</v>
      </c>
    </row>
    <row r="305" spans="1:12" s="105" customFormat="1" ht="24.5" customHeight="1">
      <c r="A305" s="105" t="s">
        <v>985</v>
      </c>
      <c r="B305" s="105" t="s">
        <v>934</v>
      </c>
      <c r="C305" s="106" t="s">
        <v>696</v>
      </c>
      <c r="D305" s="106" t="s">
        <v>697</v>
      </c>
      <c r="E305" s="107" t="s">
        <v>657</v>
      </c>
      <c r="F305" s="106" t="s">
        <v>121</v>
      </c>
      <c r="G305" s="106" t="s">
        <v>50</v>
      </c>
      <c r="H305" s="105">
        <v>16</v>
      </c>
      <c r="I305" s="105">
        <f t="shared" si="80"/>
        <v>4</v>
      </c>
      <c r="J305" s="105">
        <f t="shared" si="85"/>
        <v>40</v>
      </c>
      <c r="K305" s="105">
        <f t="shared" si="90"/>
        <v>4</v>
      </c>
      <c r="L305" s="105">
        <f t="shared" si="86"/>
        <v>44</v>
      </c>
    </row>
    <row r="306" spans="1:12" s="105" customFormat="1" ht="24.5" customHeight="1">
      <c r="A306" s="105" t="s">
        <v>985</v>
      </c>
      <c r="B306" s="105" t="s">
        <v>934</v>
      </c>
      <c r="C306" s="106" t="s">
        <v>698</v>
      </c>
      <c r="D306" s="106" t="s">
        <v>699</v>
      </c>
      <c r="E306" s="107" t="s">
        <v>657</v>
      </c>
      <c r="F306" s="106" t="s">
        <v>121</v>
      </c>
      <c r="G306" s="106" t="s">
        <v>51</v>
      </c>
      <c r="H306" s="105">
        <v>3</v>
      </c>
      <c r="I306" s="105">
        <f>ROUNDUP(H306*40%,0)</f>
        <v>2</v>
      </c>
      <c r="J306" s="105">
        <f t="shared" si="85"/>
        <v>10</v>
      </c>
      <c r="K306" s="105">
        <f t="shared" si="90"/>
        <v>1</v>
      </c>
      <c r="L306" s="105">
        <f t="shared" si="86"/>
        <v>11</v>
      </c>
    </row>
    <row r="307" spans="1:12" s="105" customFormat="1" ht="24.5" customHeight="1">
      <c r="A307" s="105" t="s">
        <v>985</v>
      </c>
      <c r="B307" s="105" t="s">
        <v>934</v>
      </c>
      <c r="C307" s="106" t="s">
        <v>700</v>
      </c>
      <c r="D307" s="106" t="s">
        <v>701</v>
      </c>
      <c r="E307" s="107" t="s">
        <v>657</v>
      </c>
      <c r="F307" s="106" t="s">
        <v>121</v>
      </c>
      <c r="G307" s="106" t="s">
        <v>52</v>
      </c>
      <c r="H307" s="105">
        <v>11</v>
      </c>
      <c r="I307" s="105">
        <f t="shared" ref="I307:I310" si="92">ROUNDUP(H307*30%,0)</f>
        <v>4</v>
      </c>
      <c r="J307" s="105">
        <f t="shared" si="85"/>
        <v>30</v>
      </c>
      <c r="K307" s="105">
        <f t="shared" si="90"/>
        <v>3</v>
      </c>
      <c r="L307" s="105">
        <f t="shared" si="86"/>
        <v>33</v>
      </c>
    </row>
    <row r="308" spans="1:12" s="105" customFormat="1" ht="24.5" customHeight="1">
      <c r="A308" s="105" t="s">
        <v>985</v>
      </c>
      <c r="B308" s="105" t="s">
        <v>934</v>
      </c>
      <c r="C308" s="106" t="s">
        <v>702</v>
      </c>
      <c r="D308" s="106" t="s">
        <v>703</v>
      </c>
      <c r="E308" s="107" t="s">
        <v>657</v>
      </c>
      <c r="F308" s="106" t="s">
        <v>121</v>
      </c>
      <c r="G308" s="106" t="s">
        <v>63</v>
      </c>
      <c r="H308" s="105">
        <v>2</v>
      </c>
      <c r="I308" s="105">
        <f t="shared" ref="I308:I309" si="93">ROUNDUP(H308*40%,0)</f>
        <v>1</v>
      </c>
      <c r="J308" s="105">
        <f t="shared" si="85"/>
        <v>6</v>
      </c>
      <c r="K308" s="105">
        <f t="shared" si="90"/>
        <v>1</v>
      </c>
      <c r="L308" s="105">
        <f t="shared" si="86"/>
        <v>7</v>
      </c>
    </row>
    <row r="309" spans="1:12" s="105" customFormat="1" ht="24.5" customHeight="1">
      <c r="A309" s="105" t="s">
        <v>986</v>
      </c>
      <c r="B309" s="105" t="s">
        <v>934</v>
      </c>
      <c r="C309" s="106" t="s">
        <v>704</v>
      </c>
      <c r="D309" s="106" t="s">
        <v>705</v>
      </c>
      <c r="E309" s="107" t="s">
        <v>657</v>
      </c>
      <c r="F309" s="106" t="s">
        <v>134</v>
      </c>
      <c r="G309" s="106" t="s">
        <v>48</v>
      </c>
      <c r="H309" s="105">
        <v>5</v>
      </c>
      <c r="I309" s="105">
        <f t="shared" si="93"/>
        <v>2</v>
      </c>
      <c r="J309" s="105">
        <f t="shared" si="85"/>
        <v>14</v>
      </c>
      <c r="K309" s="105">
        <f t="shared" si="90"/>
        <v>1</v>
      </c>
      <c r="L309" s="105">
        <f t="shared" si="86"/>
        <v>15</v>
      </c>
    </row>
    <row r="310" spans="1:12" s="105" customFormat="1" ht="24.5" customHeight="1">
      <c r="A310" s="105" t="s">
        <v>986</v>
      </c>
      <c r="B310" s="105" t="s">
        <v>934</v>
      </c>
      <c r="C310" s="106" t="s">
        <v>706</v>
      </c>
      <c r="D310" s="106" t="s">
        <v>707</v>
      </c>
      <c r="E310" s="107" t="s">
        <v>657</v>
      </c>
      <c r="F310" s="106" t="s">
        <v>134</v>
      </c>
      <c r="G310" s="106" t="s">
        <v>49</v>
      </c>
      <c r="H310" s="105">
        <v>14</v>
      </c>
      <c r="I310" s="105">
        <f t="shared" si="92"/>
        <v>5</v>
      </c>
      <c r="J310" s="105">
        <f t="shared" si="85"/>
        <v>38</v>
      </c>
      <c r="K310" s="105">
        <f t="shared" si="90"/>
        <v>3</v>
      </c>
      <c r="L310" s="105">
        <f t="shared" si="86"/>
        <v>41</v>
      </c>
    </row>
    <row r="311" spans="1:12" s="105" customFormat="1" ht="24.5" customHeight="1">
      <c r="A311" s="105" t="s">
        <v>986</v>
      </c>
      <c r="B311" s="105" t="s">
        <v>934</v>
      </c>
      <c r="C311" s="106" t="s">
        <v>708</v>
      </c>
      <c r="D311" s="106" t="s">
        <v>709</v>
      </c>
      <c r="E311" s="107" t="s">
        <v>657</v>
      </c>
      <c r="F311" s="106" t="s">
        <v>134</v>
      </c>
      <c r="G311" s="106" t="s">
        <v>50</v>
      </c>
      <c r="H311" s="105">
        <v>16</v>
      </c>
      <c r="I311" s="105">
        <f t="shared" si="80"/>
        <v>4</v>
      </c>
      <c r="J311" s="105">
        <f t="shared" si="85"/>
        <v>40</v>
      </c>
      <c r="K311" s="105">
        <f t="shared" si="90"/>
        <v>4</v>
      </c>
      <c r="L311" s="105">
        <f t="shared" si="86"/>
        <v>44</v>
      </c>
    </row>
    <row r="312" spans="1:12" s="105" customFormat="1" ht="24.5" customHeight="1">
      <c r="A312" s="105" t="s">
        <v>986</v>
      </c>
      <c r="B312" s="105" t="s">
        <v>934</v>
      </c>
      <c r="C312" s="106" t="s">
        <v>710</v>
      </c>
      <c r="D312" s="106" t="s">
        <v>711</v>
      </c>
      <c r="E312" s="107" t="s">
        <v>657</v>
      </c>
      <c r="F312" s="106" t="s">
        <v>134</v>
      </c>
      <c r="G312" s="106" t="s">
        <v>51</v>
      </c>
      <c r="H312" s="105">
        <v>3</v>
      </c>
      <c r="I312" s="105">
        <f>ROUNDUP(H312*40%,0)</f>
        <v>2</v>
      </c>
      <c r="J312" s="105">
        <f t="shared" si="85"/>
        <v>10</v>
      </c>
      <c r="K312" s="105">
        <f t="shared" si="90"/>
        <v>1</v>
      </c>
      <c r="L312" s="105">
        <f t="shared" si="86"/>
        <v>11</v>
      </c>
    </row>
    <row r="313" spans="1:12" s="105" customFormat="1" ht="24.5" customHeight="1">
      <c r="A313" s="105" t="s">
        <v>986</v>
      </c>
      <c r="B313" s="105" t="s">
        <v>934</v>
      </c>
      <c r="C313" s="106" t="s">
        <v>712</v>
      </c>
      <c r="D313" s="106" t="s">
        <v>713</v>
      </c>
      <c r="E313" s="107" t="s">
        <v>657</v>
      </c>
      <c r="F313" s="106" t="s">
        <v>134</v>
      </c>
      <c r="G313" s="106" t="s">
        <v>52</v>
      </c>
      <c r="H313" s="105">
        <v>11</v>
      </c>
      <c r="I313" s="105">
        <f t="shared" ref="I313:I315" si="94">ROUNDUP(H313*30%,0)</f>
        <v>4</v>
      </c>
      <c r="J313" s="105">
        <f t="shared" si="85"/>
        <v>30</v>
      </c>
      <c r="K313" s="105">
        <f t="shared" si="90"/>
        <v>3</v>
      </c>
      <c r="L313" s="105">
        <f t="shared" si="86"/>
        <v>33</v>
      </c>
    </row>
    <row r="314" spans="1:12" s="105" customFormat="1" ht="24.5" customHeight="1">
      <c r="A314" s="105" t="s">
        <v>986</v>
      </c>
      <c r="B314" s="105" t="s">
        <v>934</v>
      </c>
      <c r="C314" s="106" t="s">
        <v>714</v>
      </c>
      <c r="D314" s="106" t="s">
        <v>715</v>
      </c>
      <c r="E314" s="107" t="s">
        <v>657</v>
      </c>
      <c r="F314" s="106" t="s">
        <v>134</v>
      </c>
      <c r="G314" s="106" t="s">
        <v>63</v>
      </c>
      <c r="H314" s="105">
        <v>2</v>
      </c>
      <c r="I314" s="105">
        <f>ROUNDUP(H314*40%,0)</f>
        <v>1</v>
      </c>
      <c r="J314" s="105">
        <f t="shared" si="85"/>
        <v>6</v>
      </c>
      <c r="K314" s="105">
        <f t="shared" si="90"/>
        <v>1</v>
      </c>
      <c r="L314" s="105">
        <f t="shared" si="86"/>
        <v>7</v>
      </c>
    </row>
    <row r="315" spans="1:12" s="105" customFormat="1" ht="24.5" customHeight="1">
      <c r="A315" s="105" t="s">
        <v>987</v>
      </c>
      <c r="B315" s="105" t="s">
        <v>934</v>
      </c>
      <c r="C315" s="106" t="s">
        <v>716</v>
      </c>
      <c r="D315" s="106" t="s">
        <v>717</v>
      </c>
      <c r="E315" s="107" t="s">
        <v>657</v>
      </c>
      <c r="F315" s="106" t="s">
        <v>147</v>
      </c>
      <c r="G315" s="106" t="s">
        <v>48</v>
      </c>
      <c r="H315" s="105">
        <v>8</v>
      </c>
      <c r="I315" s="105">
        <f t="shared" si="94"/>
        <v>3</v>
      </c>
      <c r="J315" s="105">
        <f t="shared" si="85"/>
        <v>22</v>
      </c>
      <c r="K315" s="105">
        <f t="shared" si="90"/>
        <v>2</v>
      </c>
      <c r="L315" s="105">
        <f t="shared" si="86"/>
        <v>24</v>
      </c>
    </row>
    <row r="316" spans="1:12" s="105" customFormat="1" ht="24.5" customHeight="1">
      <c r="A316" s="105" t="s">
        <v>987</v>
      </c>
      <c r="B316" s="105" t="s">
        <v>934</v>
      </c>
      <c r="C316" s="106" t="s">
        <v>718</v>
      </c>
      <c r="D316" s="106" t="s">
        <v>719</v>
      </c>
      <c r="E316" s="107" t="s">
        <v>657</v>
      </c>
      <c r="F316" s="106" t="s">
        <v>147</v>
      </c>
      <c r="G316" s="106" t="s">
        <v>49</v>
      </c>
      <c r="H316" s="105">
        <v>21</v>
      </c>
      <c r="I316" s="105">
        <f t="shared" si="80"/>
        <v>5</v>
      </c>
      <c r="J316" s="105">
        <f t="shared" si="85"/>
        <v>52</v>
      </c>
      <c r="K316" s="105">
        <f t="shared" si="90"/>
        <v>5</v>
      </c>
      <c r="L316" s="105">
        <f t="shared" si="86"/>
        <v>57</v>
      </c>
    </row>
    <row r="317" spans="1:12" s="105" customFormat="1" ht="24.5" customHeight="1">
      <c r="A317" s="105" t="s">
        <v>987</v>
      </c>
      <c r="B317" s="105" t="s">
        <v>934</v>
      </c>
      <c r="C317" s="106" t="s">
        <v>720</v>
      </c>
      <c r="D317" s="106" t="s">
        <v>721</v>
      </c>
      <c r="E317" s="107" t="s">
        <v>657</v>
      </c>
      <c r="F317" s="106" t="s">
        <v>147</v>
      </c>
      <c r="G317" s="106" t="s">
        <v>50</v>
      </c>
      <c r="H317" s="105">
        <v>24</v>
      </c>
      <c r="I317" s="105">
        <f t="shared" si="80"/>
        <v>5</v>
      </c>
      <c r="J317" s="105">
        <f t="shared" si="85"/>
        <v>58</v>
      </c>
      <c r="K317" s="105">
        <f t="shared" si="90"/>
        <v>5</v>
      </c>
      <c r="L317" s="105">
        <f t="shared" si="86"/>
        <v>63</v>
      </c>
    </row>
    <row r="318" spans="1:12" s="105" customFormat="1" ht="24.5" customHeight="1">
      <c r="A318" s="105" t="s">
        <v>987</v>
      </c>
      <c r="B318" s="105" t="s">
        <v>934</v>
      </c>
      <c r="C318" s="106" t="s">
        <v>722</v>
      </c>
      <c r="D318" s="106" t="s">
        <v>723</v>
      </c>
      <c r="E318" s="107" t="s">
        <v>657</v>
      </c>
      <c r="F318" s="106" t="s">
        <v>147</v>
      </c>
      <c r="G318" s="106" t="s">
        <v>51</v>
      </c>
      <c r="H318" s="105">
        <v>4</v>
      </c>
      <c r="I318" s="105">
        <f>ROUNDUP(H318*40%,0)</f>
        <v>2</v>
      </c>
      <c r="J318" s="105">
        <f t="shared" si="85"/>
        <v>12</v>
      </c>
      <c r="K318" s="105">
        <f t="shared" si="90"/>
        <v>1</v>
      </c>
      <c r="L318" s="105">
        <f t="shared" si="86"/>
        <v>13</v>
      </c>
    </row>
    <row r="319" spans="1:12" s="105" customFormat="1" ht="24.5" customHeight="1">
      <c r="A319" s="105" t="s">
        <v>987</v>
      </c>
      <c r="B319" s="105" t="s">
        <v>934</v>
      </c>
      <c r="C319" s="106" t="s">
        <v>724</v>
      </c>
      <c r="D319" s="106" t="s">
        <v>725</v>
      </c>
      <c r="E319" s="107" t="s">
        <v>657</v>
      </c>
      <c r="F319" s="106" t="s">
        <v>147</v>
      </c>
      <c r="G319" s="106" t="s">
        <v>52</v>
      </c>
      <c r="H319" s="105">
        <v>16</v>
      </c>
      <c r="I319" s="105">
        <f t="shared" si="80"/>
        <v>4</v>
      </c>
      <c r="J319" s="105">
        <f t="shared" si="85"/>
        <v>40</v>
      </c>
      <c r="K319" s="105">
        <f t="shared" si="90"/>
        <v>4</v>
      </c>
      <c r="L319" s="105">
        <f t="shared" si="86"/>
        <v>44</v>
      </c>
    </row>
    <row r="320" spans="1:12" s="105" customFormat="1" ht="24.5" customHeight="1">
      <c r="A320" s="105" t="s">
        <v>987</v>
      </c>
      <c r="B320" s="105" t="s">
        <v>934</v>
      </c>
      <c r="C320" s="106" t="s">
        <v>726</v>
      </c>
      <c r="D320" s="106" t="s">
        <v>727</v>
      </c>
      <c r="E320" s="107" t="s">
        <v>657</v>
      </c>
      <c r="F320" s="106" t="s">
        <v>147</v>
      </c>
      <c r="G320" s="106" t="s">
        <v>63</v>
      </c>
      <c r="H320" s="105">
        <v>3</v>
      </c>
      <c r="I320" s="105">
        <f>ROUNDUP(H320*40%,0)</f>
        <v>2</v>
      </c>
      <c r="J320" s="105">
        <f t="shared" si="85"/>
        <v>10</v>
      </c>
      <c r="K320" s="105">
        <f t="shared" si="90"/>
        <v>1</v>
      </c>
      <c r="L320" s="105">
        <f t="shared" si="86"/>
        <v>11</v>
      </c>
    </row>
    <row r="321" spans="1:12" s="105" customFormat="1" ht="24.5" customHeight="1">
      <c r="A321" s="105" t="s">
        <v>988</v>
      </c>
      <c r="B321" s="105" t="s">
        <v>934</v>
      </c>
      <c r="C321" s="106" t="s">
        <v>728</v>
      </c>
      <c r="D321" s="106" t="s">
        <v>729</v>
      </c>
      <c r="E321" s="107" t="s">
        <v>657</v>
      </c>
      <c r="F321" s="106" t="s">
        <v>160</v>
      </c>
      <c r="G321" s="106" t="s">
        <v>48</v>
      </c>
      <c r="H321" s="105">
        <v>9</v>
      </c>
      <c r="I321" s="105">
        <f t="shared" ref="I321" si="95">ROUNDUP(H321*30%,0)</f>
        <v>3</v>
      </c>
      <c r="J321" s="105">
        <f t="shared" si="85"/>
        <v>24</v>
      </c>
      <c r="K321" s="105">
        <f t="shared" si="90"/>
        <v>2</v>
      </c>
      <c r="L321" s="105">
        <f t="shared" si="86"/>
        <v>26</v>
      </c>
    </row>
    <row r="322" spans="1:12" s="105" customFormat="1" ht="24.5" customHeight="1">
      <c r="A322" s="105" t="s">
        <v>988</v>
      </c>
      <c r="B322" s="105" t="s">
        <v>934</v>
      </c>
      <c r="C322" s="106" t="s">
        <v>730</v>
      </c>
      <c r="D322" s="106" t="s">
        <v>731</v>
      </c>
      <c r="E322" s="107" t="s">
        <v>657</v>
      </c>
      <c r="F322" s="106" t="s">
        <v>160</v>
      </c>
      <c r="G322" s="106" t="s">
        <v>49</v>
      </c>
      <c r="H322" s="105">
        <v>26</v>
      </c>
      <c r="I322" s="105">
        <f t="shared" si="80"/>
        <v>6</v>
      </c>
      <c r="J322" s="105">
        <f t="shared" si="85"/>
        <v>64</v>
      </c>
      <c r="K322" s="105">
        <f t="shared" si="90"/>
        <v>6</v>
      </c>
      <c r="L322" s="105">
        <f t="shared" si="86"/>
        <v>70</v>
      </c>
    </row>
    <row r="323" spans="1:12" s="105" customFormat="1" ht="24.5" customHeight="1">
      <c r="A323" s="105" t="s">
        <v>988</v>
      </c>
      <c r="B323" s="105" t="s">
        <v>934</v>
      </c>
      <c r="C323" s="106" t="s">
        <v>732</v>
      </c>
      <c r="D323" s="106" t="s">
        <v>733</v>
      </c>
      <c r="E323" s="107" t="s">
        <v>657</v>
      </c>
      <c r="F323" s="106" t="s">
        <v>160</v>
      </c>
      <c r="G323" s="106" t="s">
        <v>50</v>
      </c>
      <c r="H323" s="105">
        <v>31</v>
      </c>
      <c r="I323" s="105">
        <f t="shared" si="80"/>
        <v>7</v>
      </c>
      <c r="J323" s="105">
        <f t="shared" si="85"/>
        <v>76</v>
      </c>
      <c r="K323" s="105">
        <f t="shared" si="90"/>
        <v>7</v>
      </c>
      <c r="L323" s="105">
        <f t="shared" si="86"/>
        <v>83</v>
      </c>
    </row>
    <row r="324" spans="1:12" s="105" customFormat="1" ht="24.5" customHeight="1">
      <c r="A324" s="105" t="s">
        <v>988</v>
      </c>
      <c r="B324" s="105" t="s">
        <v>934</v>
      </c>
      <c r="C324" s="106" t="s">
        <v>734</v>
      </c>
      <c r="D324" s="106" t="s">
        <v>735</v>
      </c>
      <c r="E324" s="107" t="s">
        <v>657</v>
      </c>
      <c r="F324" s="106" t="s">
        <v>160</v>
      </c>
      <c r="G324" s="106" t="s">
        <v>51</v>
      </c>
      <c r="H324" s="105">
        <v>5</v>
      </c>
      <c r="I324" s="105">
        <f>ROUNDUP(H324*40%,0)</f>
        <v>2</v>
      </c>
      <c r="J324" s="105">
        <f t="shared" si="85"/>
        <v>14</v>
      </c>
      <c r="K324" s="105">
        <f t="shared" si="90"/>
        <v>1</v>
      </c>
      <c r="L324" s="105">
        <f t="shared" si="86"/>
        <v>15</v>
      </c>
    </row>
    <row r="325" spans="1:12" s="105" customFormat="1" ht="24.5" customHeight="1">
      <c r="A325" s="105" t="s">
        <v>988</v>
      </c>
      <c r="B325" s="105" t="s">
        <v>934</v>
      </c>
      <c r="C325" s="106" t="s">
        <v>736</v>
      </c>
      <c r="D325" s="106" t="s">
        <v>737</v>
      </c>
      <c r="E325" s="107" t="s">
        <v>657</v>
      </c>
      <c r="F325" s="106" t="s">
        <v>160</v>
      </c>
      <c r="G325" s="106" t="s">
        <v>52</v>
      </c>
      <c r="H325" s="105">
        <v>20</v>
      </c>
      <c r="I325" s="105">
        <f t="shared" si="80"/>
        <v>4</v>
      </c>
      <c r="J325" s="105">
        <f t="shared" si="85"/>
        <v>48</v>
      </c>
      <c r="K325" s="105">
        <f t="shared" si="90"/>
        <v>4</v>
      </c>
      <c r="L325" s="105">
        <f t="shared" si="86"/>
        <v>52</v>
      </c>
    </row>
    <row r="326" spans="1:12" s="105" customFormat="1" ht="24.5" customHeight="1">
      <c r="A326" s="105" t="s">
        <v>988</v>
      </c>
      <c r="B326" s="105" t="s">
        <v>934</v>
      </c>
      <c r="C326" s="106" t="s">
        <v>738</v>
      </c>
      <c r="D326" s="106" t="s">
        <v>739</v>
      </c>
      <c r="E326" s="107" t="s">
        <v>657</v>
      </c>
      <c r="F326" s="106" t="s">
        <v>160</v>
      </c>
      <c r="G326" s="106" t="s">
        <v>63</v>
      </c>
      <c r="H326" s="105">
        <v>3</v>
      </c>
      <c r="I326" s="105">
        <f>ROUNDUP(H326*40%,0)</f>
        <v>2</v>
      </c>
      <c r="J326" s="105">
        <f t="shared" si="85"/>
        <v>10</v>
      </c>
      <c r="K326" s="105">
        <f t="shared" si="90"/>
        <v>1</v>
      </c>
      <c r="L326" s="105">
        <f t="shared" si="86"/>
        <v>11</v>
      </c>
    </row>
    <row r="327" spans="1:12" s="105" customFormat="1" ht="24.5" customHeight="1">
      <c r="A327" s="105" t="s">
        <v>989</v>
      </c>
      <c r="B327" s="105" t="s">
        <v>934</v>
      </c>
      <c r="C327" s="106" t="s">
        <v>740</v>
      </c>
      <c r="D327" s="106" t="s">
        <v>741</v>
      </c>
      <c r="E327" s="107" t="s">
        <v>657</v>
      </c>
      <c r="F327" s="106" t="s">
        <v>173</v>
      </c>
      <c r="G327" s="106" t="s">
        <v>48</v>
      </c>
      <c r="H327" s="105">
        <v>11</v>
      </c>
      <c r="I327" s="105">
        <f t="shared" ref="I327" si="96">ROUNDUP(H327*30%,0)</f>
        <v>4</v>
      </c>
      <c r="J327" s="105">
        <f t="shared" si="85"/>
        <v>30</v>
      </c>
      <c r="K327" s="105">
        <f t="shared" si="90"/>
        <v>3</v>
      </c>
      <c r="L327" s="105">
        <f t="shared" si="86"/>
        <v>33</v>
      </c>
    </row>
    <row r="328" spans="1:12" s="105" customFormat="1" ht="24.5" customHeight="1">
      <c r="A328" s="105" t="s">
        <v>989</v>
      </c>
      <c r="B328" s="105" t="s">
        <v>934</v>
      </c>
      <c r="C328" s="106" t="s">
        <v>742</v>
      </c>
      <c r="D328" s="106" t="s">
        <v>743</v>
      </c>
      <c r="E328" s="107" t="s">
        <v>657</v>
      </c>
      <c r="F328" s="106" t="s">
        <v>173</v>
      </c>
      <c r="G328" s="106" t="s">
        <v>49</v>
      </c>
      <c r="H328" s="105">
        <v>31</v>
      </c>
      <c r="I328" s="105">
        <f t="shared" si="80"/>
        <v>7</v>
      </c>
      <c r="J328" s="105">
        <f t="shared" si="85"/>
        <v>76</v>
      </c>
      <c r="K328" s="105">
        <f t="shared" si="90"/>
        <v>7</v>
      </c>
      <c r="L328" s="105">
        <f t="shared" si="86"/>
        <v>83</v>
      </c>
    </row>
    <row r="329" spans="1:12" s="105" customFormat="1" ht="24.5" customHeight="1">
      <c r="A329" s="105" t="s">
        <v>989</v>
      </c>
      <c r="B329" s="105" t="s">
        <v>934</v>
      </c>
      <c r="C329" s="106" t="s">
        <v>744</v>
      </c>
      <c r="D329" s="106" t="s">
        <v>745</v>
      </c>
      <c r="E329" s="107" t="s">
        <v>657</v>
      </c>
      <c r="F329" s="106" t="s">
        <v>173</v>
      </c>
      <c r="G329" s="106" t="s">
        <v>50</v>
      </c>
      <c r="H329" s="105">
        <v>35</v>
      </c>
      <c r="I329" s="105">
        <f t="shared" si="80"/>
        <v>7</v>
      </c>
      <c r="J329" s="105">
        <f t="shared" si="85"/>
        <v>84</v>
      </c>
      <c r="K329" s="105">
        <f t="shared" si="90"/>
        <v>7</v>
      </c>
      <c r="L329" s="105">
        <f t="shared" si="86"/>
        <v>91</v>
      </c>
    </row>
    <row r="330" spans="1:12" s="105" customFormat="1" ht="24.5" customHeight="1">
      <c r="A330" s="105" t="s">
        <v>989</v>
      </c>
      <c r="B330" s="105" t="s">
        <v>934</v>
      </c>
      <c r="C330" s="106" t="s">
        <v>746</v>
      </c>
      <c r="D330" s="106" t="s">
        <v>747</v>
      </c>
      <c r="E330" s="107" t="s">
        <v>657</v>
      </c>
      <c r="F330" s="106" t="s">
        <v>173</v>
      </c>
      <c r="G330" s="106" t="s">
        <v>51</v>
      </c>
      <c r="H330" s="105">
        <v>6</v>
      </c>
      <c r="I330" s="105">
        <f>ROUNDUP(H330*30%,0)</f>
        <v>2</v>
      </c>
      <c r="J330" s="105">
        <f t="shared" si="85"/>
        <v>16</v>
      </c>
      <c r="K330" s="105">
        <f t="shared" si="90"/>
        <v>2</v>
      </c>
      <c r="L330" s="105">
        <f t="shared" si="86"/>
        <v>18</v>
      </c>
    </row>
    <row r="331" spans="1:12" s="105" customFormat="1" ht="24.5" customHeight="1">
      <c r="A331" s="105" t="s">
        <v>989</v>
      </c>
      <c r="B331" s="105" t="s">
        <v>934</v>
      </c>
      <c r="C331" s="106" t="s">
        <v>748</v>
      </c>
      <c r="D331" s="106" t="s">
        <v>749</v>
      </c>
      <c r="E331" s="107" t="s">
        <v>657</v>
      </c>
      <c r="F331" s="106" t="s">
        <v>173</v>
      </c>
      <c r="G331" s="106" t="s">
        <v>52</v>
      </c>
      <c r="H331" s="105">
        <v>24</v>
      </c>
      <c r="I331" s="105">
        <f t="shared" si="80"/>
        <v>5</v>
      </c>
      <c r="J331" s="105">
        <f t="shared" si="85"/>
        <v>58</v>
      </c>
      <c r="K331" s="105">
        <f t="shared" si="90"/>
        <v>5</v>
      </c>
      <c r="L331" s="105">
        <f t="shared" si="86"/>
        <v>63</v>
      </c>
    </row>
    <row r="332" spans="1:12" s="105" customFormat="1" ht="24.5" customHeight="1">
      <c r="A332" s="105" t="s">
        <v>989</v>
      </c>
      <c r="B332" s="105" t="s">
        <v>934</v>
      </c>
      <c r="C332" s="106" t="s">
        <v>750</v>
      </c>
      <c r="D332" s="106" t="s">
        <v>751</v>
      </c>
      <c r="E332" s="107" t="s">
        <v>657</v>
      </c>
      <c r="F332" s="106" t="s">
        <v>173</v>
      </c>
      <c r="G332" s="106" t="s">
        <v>63</v>
      </c>
      <c r="H332" s="105">
        <v>4</v>
      </c>
      <c r="I332" s="105">
        <f>ROUNDUP(H332*40%,0)</f>
        <v>2</v>
      </c>
      <c r="J332" s="105">
        <f t="shared" si="85"/>
        <v>12</v>
      </c>
      <c r="K332" s="105">
        <f t="shared" si="90"/>
        <v>1</v>
      </c>
      <c r="L332" s="105">
        <f t="shared" si="86"/>
        <v>13</v>
      </c>
    </row>
    <row r="333" spans="1:12" s="105" customFormat="1" ht="24.5" customHeight="1">
      <c r="A333" s="105" t="s">
        <v>990</v>
      </c>
      <c r="B333" s="105" t="s">
        <v>934</v>
      </c>
      <c r="C333" s="106" t="s">
        <v>752</v>
      </c>
      <c r="D333" s="106" t="s">
        <v>753</v>
      </c>
      <c r="E333" s="107" t="s">
        <v>657</v>
      </c>
      <c r="F333" s="106" t="s">
        <v>186</v>
      </c>
      <c r="G333" s="106" t="s">
        <v>48</v>
      </c>
      <c r="H333" s="105">
        <v>22</v>
      </c>
      <c r="I333" s="105">
        <f t="shared" si="80"/>
        <v>5</v>
      </c>
      <c r="J333" s="105">
        <f t="shared" si="85"/>
        <v>54</v>
      </c>
      <c r="K333" s="105">
        <f t="shared" si="90"/>
        <v>5</v>
      </c>
      <c r="L333" s="105">
        <f t="shared" si="86"/>
        <v>59</v>
      </c>
    </row>
    <row r="334" spans="1:12" s="105" customFormat="1" ht="24.5" customHeight="1">
      <c r="A334" s="105" t="s">
        <v>990</v>
      </c>
      <c r="B334" s="105" t="s">
        <v>934</v>
      </c>
      <c r="C334" s="106" t="s">
        <v>754</v>
      </c>
      <c r="D334" s="106" t="s">
        <v>755</v>
      </c>
      <c r="E334" s="107" t="s">
        <v>657</v>
      </c>
      <c r="F334" s="106" t="s">
        <v>186</v>
      </c>
      <c r="G334" s="106" t="s">
        <v>49</v>
      </c>
      <c r="H334" s="105">
        <v>62</v>
      </c>
      <c r="I334" s="105">
        <f t="shared" si="80"/>
        <v>13</v>
      </c>
      <c r="J334" s="105">
        <f t="shared" si="85"/>
        <v>150</v>
      </c>
      <c r="K334" s="105">
        <f t="shared" si="81"/>
        <v>4</v>
      </c>
      <c r="L334" s="105">
        <f t="shared" si="86"/>
        <v>154</v>
      </c>
    </row>
    <row r="335" spans="1:12" s="105" customFormat="1" ht="24.5" customHeight="1">
      <c r="A335" s="105" t="s">
        <v>990</v>
      </c>
      <c r="B335" s="105" t="s">
        <v>934</v>
      </c>
      <c r="C335" s="106" t="s">
        <v>756</v>
      </c>
      <c r="D335" s="106" t="s">
        <v>757</v>
      </c>
      <c r="E335" s="107" t="s">
        <v>657</v>
      </c>
      <c r="F335" s="106" t="s">
        <v>186</v>
      </c>
      <c r="G335" s="106" t="s">
        <v>50</v>
      </c>
      <c r="H335" s="105">
        <v>70</v>
      </c>
      <c r="I335" s="105">
        <f t="shared" si="80"/>
        <v>14</v>
      </c>
      <c r="J335" s="105">
        <f t="shared" si="85"/>
        <v>168</v>
      </c>
      <c r="K335" s="105">
        <f t="shared" si="81"/>
        <v>4</v>
      </c>
      <c r="L335" s="105">
        <f t="shared" si="86"/>
        <v>172</v>
      </c>
    </row>
    <row r="336" spans="1:12" s="105" customFormat="1" ht="24.5" customHeight="1">
      <c r="A336" s="105" t="s">
        <v>990</v>
      </c>
      <c r="B336" s="105" t="s">
        <v>934</v>
      </c>
      <c r="C336" s="106" t="s">
        <v>758</v>
      </c>
      <c r="D336" s="106" t="s">
        <v>759</v>
      </c>
      <c r="E336" s="107" t="s">
        <v>657</v>
      </c>
      <c r="F336" s="106" t="s">
        <v>186</v>
      </c>
      <c r="G336" s="106" t="s">
        <v>51</v>
      </c>
      <c r="H336" s="105">
        <v>12</v>
      </c>
      <c r="I336" s="105">
        <f>ROUNDUP(H336*30%,0)</f>
        <v>4</v>
      </c>
      <c r="J336" s="105">
        <f t="shared" si="85"/>
        <v>32</v>
      </c>
      <c r="K336" s="105">
        <f t="shared" ref="K336" si="97">ROUNDUP((H336/10)*2,0)</f>
        <v>3</v>
      </c>
      <c r="L336" s="105">
        <f t="shared" si="86"/>
        <v>35</v>
      </c>
    </row>
    <row r="337" spans="1:12" s="105" customFormat="1" ht="24.5" customHeight="1">
      <c r="A337" s="105" t="s">
        <v>990</v>
      </c>
      <c r="B337" s="105" t="s">
        <v>934</v>
      </c>
      <c r="C337" s="106" t="s">
        <v>760</v>
      </c>
      <c r="D337" s="106" t="s">
        <v>761</v>
      </c>
      <c r="E337" s="107" t="s">
        <v>657</v>
      </c>
      <c r="F337" s="106" t="s">
        <v>186</v>
      </c>
      <c r="G337" s="106" t="s">
        <v>52</v>
      </c>
      <c r="H337" s="105">
        <v>46</v>
      </c>
      <c r="I337" s="105">
        <f t="shared" si="80"/>
        <v>10</v>
      </c>
      <c r="J337" s="105">
        <f t="shared" si="85"/>
        <v>112</v>
      </c>
      <c r="K337" s="105">
        <f t="shared" si="81"/>
        <v>3</v>
      </c>
      <c r="L337" s="105">
        <f t="shared" si="86"/>
        <v>115</v>
      </c>
    </row>
    <row r="338" spans="1:12" s="105" customFormat="1" ht="24.5" customHeight="1">
      <c r="A338" s="105" t="s">
        <v>990</v>
      </c>
      <c r="B338" s="105" t="s">
        <v>934</v>
      </c>
      <c r="C338" s="106" t="s">
        <v>762</v>
      </c>
      <c r="D338" s="106" t="s">
        <v>763</v>
      </c>
      <c r="E338" s="107" t="s">
        <v>657</v>
      </c>
      <c r="F338" s="106" t="s">
        <v>186</v>
      </c>
      <c r="G338" s="106" t="s">
        <v>63</v>
      </c>
      <c r="H338" s="105">
        <v>8</v>
      </c>
      <c r="I338" s="105">
        <f t="shared" ref="I338:I340" si="98">ROUNDUP(H338*30%,0)</f>
        <v>3</v>
      </c>
      <c r="J338" s="105">
        <f t="shared" si="85"/>
        <v>22</v>
      </c>
      <c r="K338" s="105">
        <f t="shared" ref="K338:K401" si="99">ROUNDUP((H338/10)*2,0)</f>
        <v>2</v>
      </c>
      <c r="L338" s="105">
        <f t="shared" si="86"/>
        <v>24</v>
      </c>
    </row>
    <row r="339" spans="1:12" s="105" customFormat="1" ht="24.5" customHeight="1">
      <c r="A339" s="105" t="s">
        <v>991</v>
      </c>
      <c r="B339" s="105" t="s">
        <v>934</v>
      </c>
      <c r="C339" s="106" t="s">
        <v>764</v>
      </c>
      <c r="D339" s="106" t="s">
        <v>765</v>
      </c>
      <c r="E339" s="107" t="s">
        <v>657</v>
      </c>
      <c r="F339" s="106" t="s">
        <v>199</v>
      </c>
      <c r="G339" s="106" t="s">
        <v>48</v>
      </c>
      <c r="H339" s="105">
        <v>5</v>
      </c>
      <c r="I339" s="105">
        <f>ROUNDUP(H339*40%,0)</f>
        <v>2</v>
      </c>
      <c r="J339" s="105">
        <f t="shared" si="85"/>
        <v>14</v>
      </c>
      <c r="K339" s="105">
        <f t="shared" si="99"/>
        <v>1</v>
      </c>
      <c r="L339" s="105">
        <f t="shared" si="86"/>
        <v>15</v>
      </c>
    </row>
    <row r="340" spans="1:12" s="105" customFormat="1" ht="24.5" customHeight="1">
      <c r="A340" s="105" t="s">
        <v>991</v>
      </c>
      <c r="B340" s="105" t="s">
        <v>934</v>
      </c>
      <c r="C340" s="106" t="s">
        <v>766</v>
      </c>
      <c r="D340" s="106" t="s">
        <v>767</v>
      </c>
      <c r="E340" s="107" t="s">
        <v>657</v>
      </c>
      <c r="F340" s="106" t="s">
        <v>199</v>
      </c>
      <c r="G340" s="106" t="s">
        <v>49</v>
      </c>
      <c r="H340" s="105">
        <v>14</v>
      </c>
      <c r="I340" s="105">
        <f t="shared" si="98"/>
        <v>5</v>
      </c>
      <c r="J340" s="105">
        <f t="shared" si="85"/>
        <v>38</v>
      </c>
      <c r="K340" s="105">
        <f t="shared" si="99"/>
        <v>3</v>
      </c>
      <c r="L340" s="105">
        <f t="shared" si="86"/>
        <v>41</v>
      </c>
    </row>
    <row r="341" spans="1:12" s="105" customFormat="1" ht="24.5" customHeight="1">
      <c r="A341" s="105" t="s">
        <v>991</v>
      </c>
      <c r="B341" s="105" t="s">
        <v>934</v>
      </c>
      <c r="C341" s="106" t="s">
        <v>768</v>
      </c>
      <c r="D341" s="106" t="s">
        <v>769</v>
      </c>
      <c r="E341" s="107" t="s">
        <v>657</v>
      </c>
      <c r="F341" s="106" t="s">
        <v>199</v>
      </c>
      <c r="G341" s="106" t="s">
        <v>50</v>
      </c>
      <c r="H341" s="105">
        <v>16</v>
      </c>
      <c r="I341" s="105">
        <f t="shared" ref="I341:I401" si="100">ROUNDUP(H341*20%,0)</f>
        <v>4</v>
      </c>
      <c r="J341" s="105">
        <f t="shared" si="85"/>
        <v>40</v>
      </c>
      <c r="K341" s="105">
        <f t="shared" si="99"/>
        <v>4</v>
      </c>
      <c r="L341" s="105">
        <f t="shared" si="86"/>
        <v>44</v>
      </c>
    </row>
    <row r="342" spans="1:12" s="105" customFormat="1" ht="24.5" customHeight="1">
      <c r="A342" s="105" t="s">
        <v>991</v>
      </c>
      <c r="B342" s="105" t="s">
        <v>934</v>
      </c>
      <c r="C342" s="106" t="s">
        <v>770</v>
      </c>
      <c r="D342" s="106" t="s">
        <v>771</v>
      </c>
      <c r="E342" s="107" t="s">
        <v>657</v>
      </c>
      <c r="F342" s="106" t="s">
        <v>199</v>
      </c>
      <c r="G342" s="106" t="s">
        <v>51</v>
      </c>
      <c r="H342" s="105">
        <v>3</v>
      </c>
      <c r="I342" s="105">
        <f>ROUNDUP(H342*40%,0)</f>
        <v>2</v>
      </c>
      <c r="J342" s="105">
        <f t="shared" si="85"/>
        <v>10</v>
      </c>
      <c r="K342" s="105">
        <f t="shared" si="99"/>
        <v>1</v>
      </c>
      <c r="L342" s="105">
        <f t="shared" si="86"/>
        <v>11</v>
      </c>
    </row>
    <row r="343" spans="1:12" s="105" customFormat="1" ht="24.5" customHeight="1">
      <c r="A343" s="105" t="s">
        <v>991</v>
      </c>
      <c r="B343" s="105" t="s">
        <v>934</v>
      </c>
      <c r="C343" s="106" t="s">
        <v>772</v>
      </c>
      <c r="D343" s="106" t="s">
        <v>773</v>
      </c>
      <c r="E343" s="107" t="s">
        <v>657</v>
      </c>
      <c r="F343" s="106" t="s">
        <v>199</v>
      </c>
      <c r="G343" s="106" t="s">
        <v>52</v>
      </c>
      <c r="H343" s="105">
        <v>11</v>
      </c>
      <c r="I343" s="105">
        <f t="shared" ref="I343:I346" si="101">ROUNDUP(H343*30%,0)</f>
        <v>4</v>
      </c>
      <c r="J343" s="105">
        <f t="shared" si="85"/>
        <v>30</v>
      </c>
      <c r="K343" s="105">
        <f t="shared" si="99"/>
        <v>3</v>
      </c>
      <c r="L343" s="105">
        <f t="shared" si="86"/>
        <v>33</v>
      </c>
    </row>
    <row r="344" spans="1:12" s="105" customFormat="1" ht="24.5" customHeight="1">
      <c r="A344" s="105" t="s">
        <v>991</v>
      </c>
      <c r="B344" s="105" t="s">
        <v>934</v>
      </c>
      <c r="C344" s="106" t="s">
        <v>774</v>
      </c>
      <c r="D344" s="106" t="s">
        <v>775</v>
      </c>
      <c r="E344" s="107" t="s">
        <v>657</v>
      </c>
      <c r="F344" s="106" t="s">
        <v>199</v>
      </c>
      <c r="G344" s="106" t="s">
        <v>63</v>
      </c>
      <c r="H344" s="105">
        <v>2</v>
      </c>
      <c r="I344" s="105">
        <f>ROUNDUP(H344*40%,0)</f>
        <v>1</v>
      </c>
      <c r="J344" s="105">
        <f t="shared" si="85"/>
        <v>6</v>
      </c>
      <c r="K344" s="105">
        <f t="shared" si="99"/>
        <v>1</v>
      </c>
      <c r="L344" s="105">
        <f t="shared" si="86"/>
        <v>7</v>
      </c>
    </row>
    <row r="345" spans="1:12" s="105" customFormat="1" ht="24.5" customHeight="1">
      <c r="A345" s="105" t="s">
        <v>992</v>
      </c>
      <c r="B345" s="105" t="s">
        <v>934</v>
      </c>
      <c r="C345" s="106" t="s">
        <v>776</v>
      </c>
      <c r="D345" s="106" t="s">
        <v>777</v>
      </c>
      <c r="E345" s="107" t="s">
        <v>657</v>
      </c>
      <c r="F345" s="106" t="s">
        <v>212</v>
      </c>
      <c r="G345" s="106" t="s">
        <v>48</v>
      </c>
      <c r="H345" s="105">
        <v>6</v>
      </c>
      <c r="I345" s="105">
        <f t="shared" si="101"/>
        <v>2</v>
      </c>
      <c r="J345" s="105">
        <f t="shared" si="85"/>
        <v>16</v>
      </c>
      <c r="K345" s="105">
        <f t="shared" si="99"/>
        <v>2</v>
      </c>
      <c r="L345" s="105">
        <f t="shared" si="86"/>
        <v>18</v>
      </c>
    </row>
    <row r="346" spans="1:12" s="105" customFormat="1" ht="24.5" customHeight="1">
      <c r="A346" s="105" t="s">
        <v>992</v>
      </c>
      <c r="B346" s="105" t="s">
        <v>934</v>
      </c>
      <c r="C346" s="106" t="s">
        <v>778</v>
      </c>
      <c r="D346" s="106" t="s">
        <v>779</v>
      </c>
      <c r="E346" s="107" t="s">
        <v>657</v>
      </c>
      <c r="F346" s="106" t="s">
        <v>212</v>
      </c>
      <c r="G346" s="106" t="s">
        <v>49</v>
      </c>
      <c r="H346" s="105">
        <v>15</v>
      </c>
      <c r="I346" s="105">
        <f t="shared" si="101"/>
        <v>5</v>
      </c>
      <c r="J346" s="105">
        <f t="shared" si="85"/>
        <v>40</v>
      </c>
      <c r="K346" s="105">
        <f t="shared" si="99"/>
        <v>3</v>
      </c>
      <c r="L346" s="105">
        <f t="shared" si="86"/>
        <v>43</v>
      </c>
    </row>
    <row r="347" spans="1:12" s="105" customFormat="1" ht="24.5" customHeight="1">
      <c r="A347" s="105" t="s">
        <v>992</v>
      </c>
      <c r="B347" s="105" t="s">
        <v>934</v>
      </c>
      <c r="C347" s="106" t="s">
        <v>780</v>
      </c>
      <c r="D347" s="106" t="s">
        <v>781</v>
      </c>
      <c r="E347" s="107" t="s">
        <v>657</v>
      </c>
      <c r="F347" s="106" t="s">
        <v>212</v>
      </c>
      <c r="G347" s="106" t="s">
        <v>50</v>
      </c>
      <c r="H347" s="105">
        <v>17</v>
      </c>
      <c r="I347" s="105">
        <f t="shared" si="100"/>
        <v>4</v>
      </c>
      <c r="J347" s="105">
        <f t="shared" si="85"/>
        <v>42</v>
      </c>
      <c r="K347" s="105">
        <f t="shared" si="99"/>
        <v>4</v>
      </c>
      <c r="L347" s="105">
        <f t="shared" si="86"/>
        <v>46</v>
      </c>
    </row>
    <row r="348" spans="1:12" s="105" customFormat="1" ht="24.5" customHeight="1">
      <c r="A348" s="105" t="s">
        <v>992</v>
      </c>
      <c r="B348" s="105" t="s">
        <v>934</v>
      </c>
      <c r="C348" s="106" t="s">
        <v>782</v>
      </c>
      <c r="D348" s="106" t="s">
        <v>783</v>
      </c>
      <c r="E348" s="107" t="s">
        <v>657</v>
      </c>
      <c r="F348" s="106" t="s">
        <v>212</v>
      </c>
      <c r="G348" s="106" t="s">
        <v>51</v>
      </c>
      <c r="H348" s="105">
        <v>3</v>
      </c>
      <c r="I348" s="105">
        <f>ROUNDUP(H348*40%,0)</f>
        <v>2</v>
      </c>
      <c r="J348" s="105">
        <f t="shared" si="85"/>
        <v>10</v>
      </c>
      <c r="K348" s="105">
        <f t="shared" si="99"/>
        <v>1</v>
      </c>
      <c r="L348" s="105">
        <f t="shared" si="86"/>
        <v>11</v>
      </c>
    </row>
    <row r="349" spans="1:12" s="105" customFormat="1" ht="24.5" customHeight="1">
      <c r="A349" s="105" t="s">
        <v>992</v>
      </c>
      <c r="B349" s="105" t="s">
        <v>934</v>
      </c>
      <c r="C349" s="106" t="s">
        <v>784</v>
      </c>
      <c r="D349" s="106" t="s">
        <v>785</v>
      </c>
      <c r="E349" s="107" t="s">
        <v>657</v>
      </c>
      <c r="F349" s="106" t="s">
        <v>212</v>
      </c>
      <c r="G349" s="106" t="s">
        <v>52</v>
      </c>
      <c r="H349" s="105">
        <v>12</v>
      </c>
      <c r="I349" s="105">
        <f t="shared" ref="I349:I352" si="102">ROUNDUP(H349*30%,0)</f>
        <v>4</v>
      </c>
      <c r="J349" s="105">
        <f t="shared" si="85"/>
        <v>32</v>
      </c>
      <c r="K349" s="105">
        <f t="shared" si="99"/>
        <v>3</v>
      </c>
      <c r="L349" s="105">
        <f t="shared" si="86"/>
        <v>35</v>
      </c>
    </row>
    <row r="350" spans="1:12" s="105" customFormat="1" ht="24.5" customHeight="1">
      <c r="A350" s="105" t="s">
        <v>992</v>
      </c>
      <c r="B350" s="105" t="s">
        <v>934</v>
      </c>
      <c r="C350" s="106" t="s">
        <v>786</v>
      </c>
      <c r="D350" s="106" t="s">
        <v>787</v>
      </c>
      <c r="E350" s="107" t="s">
        <v>657</v>
      </c>
      <c r="F350" s="106" t="s">
        <v>212</v>
      </c>
      <c r="G350" s="106" t="s">
        <v>63</v>
      </c>
      <c r="H350" s="105">
        <v>2</v>
      </c>
      <c r="I350" s="105">
        <f>ROUNDUP(H350*40%,0)</f>
        <v>1</v>
      </c>
      <c r="J350" s="105">
        <f t="shared" si="85"/>
        <v>6</v>
      </c>
      <c r="K350" s="105">
        <f t="shared" si="99"/>
        <v>1</v>
      </c>
      <c r="L350" s="105">
        <f t="shared" si="86"/>
        <v>7</v>
      </c>
    </row>
    <row r="351" spans="1:12" s="105" customFormat="1" ht="24.5" customHeight="1">
      <c r="A351" s="105" t="s">
        <v>993</v>
      </c>
      <c r="B351" s="105" t="s">
        <v>934</v>
      </c>
      <c r="C351" s="106" t="s">
        <v>788</v>
      </c>
      <c r="D351" s="106" t="s">
        <v>789</v>
      </c>
      <c r="E351" s="107" t="s">
        <v>657</v>
      </c>
      <c r="F351" s="106" t="s">
        <v>225</v>
      </c>
      <c r="G351" s="106" t="s">
        <v>48</v>
      </c>
      <c r="H351" s="105">
        <v>6</v>
      </c>
      <c r="I351" s="105">
        <f t="shared" si="102"/>
        <v>2</v>
      </c>
      <c r="J351" s="105">
        <f t="shared" si="85"/>
        <v>16</v>
      </c>
      <c r="K351" s="105">
        <f t="shared" si="99"/>
        <v>2</v>
      </c>
      <c r="L351" s="105">
        <f t="shared" si="86"/>
        <v>18</v>
      </c>
    </row>
    <row r="352" spans="1:12" s="105" customFormat="1" ht="24.5" customHeight="1">
      <c r="A352" s="105" t="s">
        <v>993</v>
      </c>
      <c r="B352" s="105" t="s">
        <v>934</v>
      </c>
      <c r="C352" s="106" t="s">
        <v>790</v>
      </c>
      <c r="D352" s="106" t="s">
        <v>791</v>
      </c>
      <c r="E352" s="107" t="s">
        <v>657</v>
      </c>
      <c r="F352" s="106" t="s">
        <v>225</v>
      </c>
      <c r="G352" s="106" t="s">
        <v>49</v>
      </c>
      <c r="H352" s="105">
        <v>15</v>
      </c>
      <c r="I352" s="105">
        <f t="shared" si="102"/>
        <v>5</v>
      </c>
      <c r="J352" s="105">
        <f t="shared" si="85"/>
        <v>40</v>
      </c>
      <c r="K352" s="105">
        <f t="shared" si="99"/>
        <v>3</v>
      </c>
      <c r="L352" s="105">
        <f t="shared" si="86"/>
        <v>43</v>
      </c>
    </row>
    <row r="353" spans="1:12" s="105" customFormat="1" ht="24.5" customHeight="1">
      <c r="A353" s="105" t="s">
        <v>993</v>
      </c>
      <c r="B353" s="105" t="s">
        <v>934</v>
      </c>
      <c r="C353" s="106" t="s">
        <v>792</v>
      </c>
      <c r="D353" s="106" t="s">
        <v>793</v>
      </c>
      <c r="E353" s="107" t="s">
        <v>657</v>
      </c>
      <c r="F353" s="106" t="s">
        <v>225</v>
      </c>
      <c r="G353" s="106" t="s">
        <v>50</v>
      </c>
      <c r="H353" s="105">
        <v>17</v>
      </c>
      <c r="I353" s="105">
        <f t="shared" si="100"/>
        <v>4</v>
      </c>
      <c r="J353" s="105">
        <f t="shared" ref="J353:J416" si="103">SUM(H353:I353)*2</f>
        <v>42</v>
      </c>
      <c r="K353" s="105">
        <f t="shared" si="99"/>
        <v>4</v>
      </c>
      <c r="L353" s="105">
        <f t="shared" ref="L353:L416" si="104">J353+K353</f>
        <v>46</v>
      </c>
    </row>
    <row r="354" spans="1:12" s="105" customFormat="1" ht="24.5" customHeight="1">
      <c r="A354" s="105" t="s">
        <v>993</v>
      </c>
      <c r="B354" s="105" t="s">
        <v>934</v>
      </c>
      <c r="C354" s="106" t="s">
        <v>794</v>
      </c>
      <c r="D354" s="106" t="s">
        <v>795</v>
      </c>
      <c r="E354" s="107" t="s">
        <v>657</v>
      </c>
      <c r="F354" s="106" t="s">
        <v>225</v>
      </c>
      <c r="G354" s="106" t="s">
        <v>51</v>
      </c>
      <c r="H354" s="105">
        <v>3</v>
      </c>
      <c r="I354" s="105">
        <f>ROUNDUP(H354*40%,0)</f>
        <v>2</v>
      </c>
      <c r="J354" s="105">
        <f t="shared" si="103"/>
        <v>10</v>
      </c>
      <c r="K354" s="105">
        <f t="shared" si="99"/>
        <v>1</v>
      </c>
      <c r="L354" s="105">
        <f t="shared" si="104"/>
        <v>11</v>
      </c>
    </row>
    <row r="355" spans="1:12" s="105" customFormat="1" ht="24.5" customHeight="1">
      <c r="A355" s="105" t="s">
        <v>993</v>
      </c>
      <c r="B355" s="105" t="s">
        <v>934</v>
      </c>
      <c r="C355" s="106" t="s">
        <v>796</v>
      </c>
      <c r="D355" s="106" t="s">
        <v>797</v>
      </c>
      <c r="E355" s="107" t="s">
        <v>657</v>
      </c>
      <c r="F355" s="106" t="s">
        <v>225</v>
      </c>
      <c r="G355" s="106" t="s">
        <v>52</v>
      </c>
      <c r="H355" s="105">
        <v>12</v>
      </c>
      <c r="I355" s="105">
        <f t="shared" ref="I355:I358" si="105">ROUNDUP(H355*30%,0)</f>
        <v>4</v>
      </c>
      <c r="J355" s="105">
        <f t="shared" si="103"/>
        <v>32</v>
      </c>
      <c r="K355" s="105">
        <f t="shared" si="99"/>
        <v>3</v>
      </c>
      <c r="L355" s="105">
        <f t="shared" si="104"/>
        <v>35</v>
      </c>
    </row>
    <row r="356" spans="1:12" s="105" customFormat="1" ht="24.5" customHeight="1">
      <c r="A356" s="105" t="s">
        <v>993</v>
      </c>
      <c r="B356" s="105" t="s">
        <v>934</v>
      </c>
      <c r="C356" s="106" t="s">
        <v>798</v>
      </c>
      <c r="D356" s="106" t="s">
        <v>799</v>
      </c>
      <c r="E356" s="107" t="s">
        <v>657</v>
      </c>
      <c r="F356" s="106" t="s">
        <v>225</v>
      </c>
      <c r="G356" s="106" t="s">
        <v>63</v>
      </c>
      <c r="H356" s="105">
        <v>2</v>
      </c>
      <c r="I356" s="105">
        <f>ROUNDUP(H356*40%,0)</f>
        <v>1</v>
      </c>
      <c r="J356" s="105">
        <f t="shared" si="103"/>
        <v>6</v>
      </c>
      <c r="K356" s="105">
        <f t="shared" si="99"/>
        <v>1</v>
      </c>
      <c r="L356" s="105">
        <f t="shared" si="104"/>
        <v>7</v>
      </c>
    </row>
    <row r="357" spans="1:12" s="105" customFormat="1" ht="24.5" customHeight="1">
      <c r="A357" s="105" t="s">
        <v>994</v>
      </c>
      <c r="B357" s="105" t="s">
        <v>934</v>
      </c>
      <c r="C357" s="106" t="s">
        <v>800</v>
      </c>
      <c r="D357" s="106" t="s">
        <v>801</v>
      </c>
      <c r="E357" s="107" t="s">
        <v>657</v>
      </c>
      <c r="F357" s="106" t="s">
        <v>238</v>
      </c>
      <c r="G357" s="106" t="s">
        <v>48</v>
      </c>
      <c r="H357" s="105">
        <v>6</v>
      </c>
      <c r="I357" s="105">
        <f t="shared" si="105"/>
        <v>2</v>
      </c>
      <c r="J357" s="105">
        <f t="shared" si="103"/>
        <v>16</v>
      </c>
      <c r="K357" s="105">
        <f t="shared" si="99"/>
        <v>2</v>
      </c>
      <c r="L357" s="105">
        <f t="shared" si="104"/>
        <v>18</v>
      </c>
    </row>
    <row r="358" spans="1:12" s="105" customFormat="1" ht="24.5" customHeight="1">
      <c r="A358" s="105" t="s">
        <v>994</v>
      </c>
      <c r="B358" s="105" t="s">
        <v>934</v>
      </c>
      <c r="C358" s="106" t="s">
        <v>802</v>
      </c>
      <c r="D358" s="106" t="s">
        <v>803</v>
      </c>
      <c r="E358" s="107" t="s">
        <v>657</v>
      </c>
      <c r="F358" s="106" t="s">
        <v>238</v>
      </c>
      <c r="G358" s="106" t="s">
        <v>49</v>
      </c>
      <c r="H358" s="105">
        <v>15</v>
      </c>
      <c r="I358" s="105">
        <f t="shared" si="105"/>
        <v>5</v>
      </c>
      <c r="J358" s="105">
        <f t="shared" si="103"/>
        <v>40</v>
      </c>
      <c r="K358" s="105">
        <f t="shared" si="99"/>
        <v>3</v>
      </c>
      <c r="L358" s="105">
        <f t="shared" si="104"/>
        <v>43</v>
      </c>
    </row>
    <row r="359" spans="1:12" s="105" customFormat="1" ht="24.5" customHeight="1">
      <c r="A359" s="105" t="s">
        <v>994</v>
      </c>
      <c r="B359" s="105" t="s">
        <v>934</v>
      </c>
      <c r="C359" s="106" t="s">
        <v>804</v>
      </c>
      <c r="D359" s="106" t="s">
        <v>805</v>
      </c>
      <c r="E359" s="107" t="s">
        <v>657</v>
      </c>
      <c r="F359" s="106" t="s">
        <v>238</v>
      </c>
      <c r="G359" s="106" t="s">
        <v>50</v>
      </c>
      <c r="H359" s="105">
        <v>17</v>
      </c>
      <c r="I359" s="105">
        <f t="shared" si="100"/>
        <v>4</v>
      </c>
      <c r="J359" s="105">
        <f t="shared" si="103"/>
        <v>42</v>
      </c>
      <c r="K359" s="105">
        <f t="shared" si="99"/>
        <v>4</v>
      </c>
      <c r="L359" s="105">
        <f t="shared" si="104"/>
        <v>46</v>
      </c>
    </row>
    <row r="360" spans="1:12" s="105" customFormat="1" ht="24.5" customHeight="1">
      <c r="A360" s="105" t="s">
        <v>994</v>
      </c>
      <c r="B360" s="105" t="s">
        <v>934</v>
      </c>
      <c r="C360" s="106" t="s">
        <v>806</v>
      </c>
      <c r="D360" s="106" t="s">
        <v>807</v>
      </c>
      <c r="E360" s="107" t="s">
        <v>657</v>
      </c>
      <c r="F360" s="106" t="s">
        <v>238</v>
      </c>
      <c r="G360" s="106" t="s">
        <v>51</v>
      </c>
      <c r="H360" s="105">
        <v>3</v>
      </c>
      <c r="I360" s="105">
        <f>ROUNDUP(H360*40%,0)</f>
        <v>2</v>
      </c>
      <c r="J360" s="105">
        <f t="shared" si="103"/>
        <v>10</v>
      </c>
      <c r="K360" s="105">
        <f t="shared" si="99"/>
        <v>1</v>
      </c>
      <c r="L360" s="105">
        <f t="shared" si="104"/>
        <v>11</v>
      </c>
    </row>
    <row r="361" spans="1:12" s="105" customFormat="1" ht="24.5" customHeight="1">
      <c r="A361" s="105" t="s">
        <v>994</v>
      </c>
      <c r="B361" s="105" t="s">
        <v>934</v>
      </c>
      <c r="C361" s="106" t="s">
        <v>808</v>
      </c>
      <c r="D361" s="106" t="s">
        <v>809</v>
      </c>
      <c r="E361" s="107" t="s">
        <v>657</v>
      </c>
      <c r="F361" s="106" t="s">
        <v>238</v>
      </c>
      <c r="G361" s="106" t="s">
        <v>52</v>
      </c>
      <c r="H361" s="105">
        <v>12</v>
      </c>
      <c r="I361" s="105">
        <f t="shared" ref="I361:I364" si="106">ROUNDUP(H361*30%,0)</f>
        <v>4</v>
      </c>
      <c r="J361" s="105">
        <f t="shared" si="103"/>
        <v>32</v>
      </c>
      <c r="K361" s="105">
        <f t="shared" si="99"/>
        <v>3</v>
      </c>
      <c r="L361" s="105">
        <f t="shared" si="104"/>
        <v>35</v>
      </c>
    </row>
    <row r="362" spans="1:12" s="105" customFormat="1" ht="24.5" customHeight="1">
      <c r="A362" s="105" t="s">
        <v>994</v>
      </c>
      <c r="B362" s="105" t="s">
        <v>934</v>
      </c>
      <c r="C362" s="106" t="s">
        <v>810</v>
      </c>
      <c r="D362" s="106" t="s">
        <v>811</v>
      </c>
      <c r="E362" s="107" t="s">
        <v>657</v>
      </c>
      <c r="F362" s="106" t="s">
        <v>238</v>
      </c>
      <c r="G362" s="106" t="s">
        <v>63</v>
      </c>
      <c r="H362" s="105">
        <v>2</v>
      </c>
      <c r="I362" s="105">
        <f t="shared" ref="I362:I363" si="107">ROUNDUP(H362*40%,0)</f>
        <v>1</v>
      </c>
      <c r="J362" s="105">
        <f t="shared" si="103"/>
        <v>6</v>
      </c>
      <c r="K362" s="105">
        <f t="shared" si="99"/>
        <v>1</v>
      </c>
      <c r="L362" s="105">
        <f t="shared" si="104"/>
        <v>7</v>
      </c>
    </row>
    <row r="363" spans="1:12" s="105" customFormat="1" ht="24.5" customHeight="1">
      <c r="A363" s="105" t="e">
        <v>#N/A</v>
      </c>
      <c r="B363" s="105" t="s">
        <v>934</v>
      </c>
      <c r="C363" s="106" t="s">
        <v>812</v>
      </c>
      <c r="D363" s="106" t="s">
        <v>813</v>
      </c>
      <c r="E363" s="107" t="s">
        <v>657</v>
      </c>
      <c r="F363" s="106" t="s">
        <v>251</v>
      </c>
      <c r="G363" s="106" t="s">
        <v>48</v>
      </c>
      <c r="H363" s="105">
        <v>5</v>
      </c>
      <c r="I363" s="105">
        <f t="shared" si="107"/>
        <v>2</v>
      </c>
      <c r="J363" s="105">
        <f t="shared" si="103"/>
        <v>14</v>
      </c>
      <c r="K363" s="105">
        <f t="shared" si="99"/>
        <v>1</v>
      </c>
      <c r="L363" s="105">
        <f t="shared" si="104"/>
        <v>15</v>
      </c>
    </row>
    <row r="364" spans="1:12" s="105" customFormat="1" ht="24.5" customHeight="1">
      <c r="A364" s="105" t="e">
        <v>#N/A</v>
      </c>
      <c r="B364" s="105" t="s">
        <v>934</v>
      </c>
      <c r="C364" s="106" t="s">
        <v>814</v>
      </c>
      <c r="D364" s="106" t="s">
        <v>815</v>
      </c>
      <c r="E364" s="107" t="s">
        <v>657</v>
      </c>
      <c r="F364" s="106" t="s">
        <v>251</v>
      </c>
      <c r="G364" s="106" t="s">
        <v>49</v>
      </c>
      <c r="H364" s="105">
        <v>14</v>
      </c>
      <c r="I364" s="105">
        <f t="shared" si="106"/>
        <v>5</v>
      </c>
      <c r="J364" s="105">
        <f t="shared" si="103"/>
        <v>38</v>
      </c>
      <c r="K364" s="105">
        <f t="shared" si="99"/>
        <v>3</v>
      </c>
      <c r="L364" s="105">
        <f t="shared" si="104"/>
        <v>41</v>
      </c>
    </row>
    <row r="365" spans="1:12" s="105" customFormat="1" ht="24.5" customHeight="1">
      <c r="A365" s="105" t="e">
        <v>#N/A</v>
      </c>
      <c r="B365" s="105" t="s">
        <v>934</v>
      </c>
      <c r="C365" s="106" t="s">
        <v>816</v>
      </c>
      <c r="D365" s="106" t="s">
        <v>817</v>
      </c>
      <c r="E365" s="107" t="s">
        <v>657</v>
      </c>
      <c r="F365" s="106" t="s">
        <v>251</v>
      </c>
      <c r="G365" s="106" t="s">
        <v>50</v>
      </c>
      <c r="H365" s="105">
        <v>16</v>
      </c>
      <c r="I365" s="105">
        <f t="shared" si="100"/>
        <v>4</v>
      </c>
      <c r="J365" s="105">
        <f t="shared" si="103"/>
        <v>40</v>
      </c>
      <c r="K365" s="105">
        <f t="shared" si="99"/>
        <v>4</v>
      </c>
      <c r="L365" s="105">
        <f t="shared" si="104"/>
        <v>44</v>
      </c>
    </row>
    <row r="366" spans="1:12" s="105" customFormat="1" ht="24.5" customHeight="1">
      <c r="A366" s="105" t="e">
        <v>#N/A</v>
      </c>
      <c r="B366" s="105" t="s">
        <v>934</v>
      </c>
      <c r="C366" s="106" t="s">
        <v>818</v>
      </c>
      <c r="D366" s="106" t="s">
        <v>819</v>
      </c>
      <c r="E366" s="107" t="s">
        <v>657</v>
      </c>
      <c r="F366" s="106" t="s">
        <v>251</v>
      </c>
      <c r="G366" s="106" t="s">
        <v>51</v>
      </c>
      <c r="H366" s="105">
        <v>3</v>
      </c>
      <c r="I366" s="105">
        <f>ROUNDUP(H366*40%,0)</f>
        <v>2</v>
      </c>
      <c r="J366" s="105">
        <f t="shared" si="103"/>
        <v>10</v>
      </c>
      <c r="K366" s="105">
        <f t="shared" si="99"/>
        <v>1</v>
      </c>
      <c r="L366" s="105">
        <f t="shared" si="104"/>
        <v>11</v>
      </c>
    </row>
    <row r="367" spans="1:12" s="105" customFormat="1" ht="24.5" customHeight="1">
      <c r="A367" s="105" t="e">
        <v>#N/A</v>
      </c>
      <c r="B367" s="105" t="s">
        <v>934</v>
      </c>
      <c r="C367" s="106" t="s">
        <v>820</v>
      </c>
      <c r="D367" s="106" t="s">
        <v>821</v>
      </c>
      <c r="E367" s="107" t="s">
        <v>657</v>
      </c>
      <c r="F367" s="106" t="s">
        <v>251</v>
      </c>
      <c r="G367" s="106" t="s">
        <v>52</v>
      </c>
      <c r="H367" s="105">
        <v>11</v>
      </c>
      <c r="I367" s="105">
        <f t="shared" ref="I367:I370" si="108">ROUNDUP(H367*30%,0)</f>
        <v>4</v>
      </c>
      <c r="J367" s="105">
        <f t="shared" si="103"/>
        <v>30</v>
      </c>
      <c r="K367" s="105">
        <f t="shared" si="99"/>
        <v>3</v>
      </c>
      <c r="L367" s="105">
        <f t="shared" si="104"/>
        <v>33</v>
      </c>
    </row>
    <row r="368" spans="1:12" s="105" customFormat="1" ht="24.5" customHeight="1">
      <c r="A368" s="105" t="e">
        <v>#N/A</v>
      </c>
      <c r="B368" s="105" t="s">
        <v>934</v>
      </c>
      <c r="C368" s="106" t="s">
        <v>822</v>
      </c>
      <c r="D368" s="106" t="s">
        <v>823</v>
      </c>
      <c r="E368" s="107" t="s">
        <v>657</v>
      </c>
      <c r="F368" s="106" t="s">
        <v>251</v>
      </c>
      <c r="G368" s="106" t="s">
        <v>63</v>
      </c>
      <c r="H368" s="105">
        <v>2</v>
      </c>
      <c r="I368" s="105">
        <f t="shared" ref="I368:I369" si="109">ROUNDUP(H368*40%,0)</f>
        <v>1</v>
      </c>
      <c r="J368" s="105">
        <f t="shared" si="103"/>
        <v>6</v>
      </c>
      <c r="K368" s="105">
        <f t="shared" si="99"/>
        <v>1</v>
      </c>
      <c r="L368" s="105">
        <f t="shared" si="104"/>
        <v>7</v>
      </c>
    </row>
    <row r="369" spans="1:12" s="105" customFormat="1" ht="24.5" customHeight="1">
      <c r="A369" s="105" t="s">
        <v>995</v>
      </c>
      <c r="B369" s="105" t="s">
        <v>934</v>
      </c>
      <c r="C369" s="106" t="s">
        <v>824</v>
      </c>
      <c r="D369" s="106" t="s">
        <v>825</v>
      </c>
      <c r="E369" s="107" t="s">
        <v>657</v>
      </c>
      <c r="F369" s="106" t="s">
        <v>264</v>
      </c>
      <c r="G369" s="106" t="s">
        <v>48</v>
      </c>
      <c r="H369" s="105">
        <v>5</v>
      </c>
      <c r="I369" s="105">
        <f t="shared" si="109"/>
        <v>2</v>
      </c>
      <c r="J369" s="105">
        <f t="shared" si="103"/>
        <v>14</v>
      </c>
      <c r="K369" s="105">
        <f t="shared" si="99"/>
        <v>1</v>
      </c>
      <c r="L369" s="105">
        <f t="shared" si="104"/>
        <v>15</v>
      </c>
    </row>
    <row r="370" spans="1:12" s="105" customFormat="1" ht="24.5" customHeight="1">
      <c r="A370" s="105" t="s">
        <v>995</v>
      </c>
      <c r="B370" s="105" t="s">
        <v>934</v>
      </c>
      <c r="C370" s="106" t="s">
        <v>826</v>
      </c>
      <c r="D370" s="106" t="s">
        <v>827</v>
      </c>
      <c r="E370" s="107" t="s">
        <v>657</v>
      </c>
      <c r="F370" s="106" t="s">
        <v>264</v>
      </c>
      <c r="G370" s="106" t="s">
        <v>49</v>
      </c>
      <c r="H370" s="105">
        <v>14</v>
      </c>
      <c r="I370" s="105">
        <f t="shared" si="108"/>
        <v>5</v>
      </c>
      <c r="J370" s="105">
        <f t="shared" si="103"/>
        <v>38</v>
      </c>
      <c r="K370" s="105">
        <f t="shared" si="99"/>
        <v>3</v>
      </c>
      <c r="L370" s="105">
        <f t="shared" si="104"/>
        <v>41</v>
      </c>
    </row>
    <row r="371" spans="1:12" s="105" customFormat="1" ht="24.5" customHeight="1">
      <c r="A371" s="105" t="s">
        <v>995</v>
      </c>
      <c r="B371" s="105" t="s">
        <v>934</v>
      </c>
      <c r="C371" s="106" t="s">
        <v>828</v>
      </c>
      <c r="D371" s="106" t="s">
        <v>829</v>
      </c>
      <c r="E371" s="107" t="s">
        <v>657</v>
      </c>
      <c r="F371" s="106" t="s">
        <v>264</v>
      </c>
      <c r="G371" s="106" t="s">
        <v>50</v>
      </c>
      <c r="H371" s="105">
        <v>16</v>
      </c>
      <c r="I371" s="105">
        <f t="shared" si="100"/>
        <v>4</v>
      </c>
      <c r="J371" s="105">
        <f t="shared" si="103"/>
        <v>40</v>
      </c>
      <c r="K371" s="105">
        <f t="shared" si="99"/>
        <v>4</v>
      </c>
      <c r="L371" s="105">
        <f t="shared" si="104"/>
        <v>44</v>
      </c>
    </row>
    <row r="372" spans="1:12" s="105" customFormat="1" ht="24.5" customHeight="1">
      <c r="A372" s="105" t="s">
        <v>995</v>
      </c>
      <c r="B372" s="105" t="s">
        <v>934</v>
      </c>
      <c r="C372" s="106" t="s">
        <v>830</v>
      </c>
      <c r="D372" s="106" t="s">
        <v>831</v>
      </c>
      <c r="E372" s="107" t="s">
        <v>657</v>
      </c>
      <c r="F372" s="106" t="s">
        <v>264</v>
      </c>
      <c r="G372" s="106" t="s">
        <v>51</v>
      </c>
      <c r="H372" s="105">
        <v>3</v>
      </c>
      <c r="I372" s="105">
        <f>ROUNDUP(H372*40%,0)</f>
        <v>2</v>
      </c>
      <c r="J372" s="105">
        <f t="shared" si="103"/>
        <v>10</v>
      </c>
      <c r="K372" s="105">
        <f t="shared" si="99"/>
        <v>1</v>
      </c>
      <c r="L372" s="105">
        <f t="shared" si="104"/>
        <v>11</v>
      </c>
    </row>
    <row r="373" spans="1:12" s="105" customFormat="1" ht="24.5" customHeight="1">
      <c r="A373" s="105" t="s">
        <v>995</v>
      </c>
      <c r="B373" s="105" t="s">
        <v>934</v>
      </c>
      <c r="C373" s="106" t="s">
        <v>832</v>
      </c>
      <c r="D373" s="106" t="s">
        <v>833</v>
      </c>
      <c r="E373" s="107" t="s">
        <v>657</v>
      </c>
      <c r="F373" s="106" t="s">
        <v>264</v>
      </c>
      <c r="G373" s="106" t="s">
        <v>52</v>
      </c>
      <c r="H373" s="105">
        <v>11</v>
      </c>
      <c r="I373" s="105">
        <f t="shared" ref="I373:I376" si="110">ROUNDUP(H373*30%,0)</f>
        <v>4</v>
      </c>
      <c r="J373" s="105">
        <f t="shared" si="103"/>
        <v>30</v>
      </c>
      <c r="K373" s="105">
        <f t="shared" si="99"/>
        <v>3</v>
      </c>
      <c r="L373" s="105">
        <f t="shared" si="104"/>
        <v>33</v>
      </c>
    </row>
    <row r="374" spans="1:12" s="105" customFormat="1" ht="24.5" customHeight="1">
      <c r="A374" s="105" t="s">
        <v>995</v>
      </c>
      <c r="B374" s="105" t="s">
        <v>934</v>
      </c>
      <c r="C374" s="106" t="s">
        <v>834</v>
      </c>
      <c r="D374" s="106" t="s">
        <v>835</v>
      </c>
      <c r="E374" s="107" t="s">
        <v>657</v>
      </c>
      <c r="F374" s="106" t="s">
        <v>264</v>
      </c>
      <c r="G374" s="106" t="s">
        <v>63</v>
      </c>
      <c r="H374" s="105">
        <v>2</v>
      </c>
      <c r="I374" s="105">
        <f t="shared" ref="I374:I375" si="111">ROUNDUP(H374*40%,0)</f>
        <v>1</v>
      </c>
      <c r="J374" s="105">
        <f t="shared" si="103"/>
        <v>6</v>
      </c>
      <c r="K374" s="105">
        <f t="shared" si="99"/>
        <v>1</v>
      </c>
      <c r="L374" s="105">
        <f t="shared" si="104"/>
        <v>7</v>
      </c>
    </row>
    <row r="375" spans="1:12" s="105" customFormat="1" ht="24.5" customHeight="1">
      <c r="A375" s="105" t="s">
        <v>996</v>
      </c>
      <c r="B375" s="105" t="s">
        <v>934</v>
      </c>
      <c r="C375" s="106" t="s">
        <v>836</v>
      </c>
      <c r="D375" s="106" t="s">
        <v>837</v>
      </c>
      <c r="E375" s="107" t="s">
        <v>657</v>
      </c>
      <c r="F375" s="106" t="s">
        <v>277</v>
      </c>
      <c r="G375" s="106" t="s">
        <v>48</v>
      </c>
      <c r="H375" s="105">
        <v>5</v>
      </c>
      <c r="I375" s="105">
        <f t="shared" si="111"/>
        <v>2</v>
      </c>
      <c r="J375" s="105">
        <f t="shared" si="103"/>
        <v>14</v>
      </c>
      <c r="K375" s="105">
        <f t="shared" si="99"/>
        <v>1</v>
      </c>
      <c r="L375" s="105">
        <f t="shared" si="104"/>
        <v>15</v>
      </c>
    </row>
    <row r="376" spans="1:12" s="105" customFormat="1" ht="24.5" customHeight="1">
      <c r="A376" s="105" t="s">
        <v>996</v>
      </c>
      <c r="B376" s="105" t="s">
        <v>934</v>
      </c>
      <c r="C376" s="106" t="s">
        <v>838</v>
      </c>
      <c r="D376" s="106" t="s">
        <v>839</v>
      </c>
      <c r="E376" s="107" t="s">
        <v>657</v>
      </c>
      <c r="F376" s="106" t="s">
        <v>277</v>
      </c>
      <c r="G376" s="106" t="s">
        <v>49</v>
      </c>
      <c r="H376" s="105">
        <v>14</v>
      </c>
      <c r="I376" s="105">
        <f t="shared" si="110"/>
        <v>5</v>
      </c>
      <c r="J376" s="105">
        <f t="shared" si="103"/>
        <v>38</v>
      </c>
      <c r="K376" s="105">
        <f t="shared" si="99"/>
        <v>3</v>
      </c>
      <c r="L376" s="105">
        <f t="shared" si="104"/>
        <v>41</v>
      </c>
    </row>
    <row r="377" spans="1:12" s="105" customFormat="1" ht="24.5" customHeight="1">
      <c r="A377" s="105" t="s">
        <v>996</v>
      </c>
      <c r="B377" s="105" t="s">
        <v>934</v>
      </c>
      <c r="C377" s="106" t="s">
        <v>840</v>
      </c>
      <c r="D377" s="106" t="s">
        <v>841</v>
      </c>
      <c r="E377" s="107" t="s">
        <v>657</v>
      </c>
      <c r="F377" s="106" t="s">
        <v>277</v>
      </c>
      <c r="G377" s="106" t="s">
        <v>50</v>
      </c>
      <c r="H377" s="105">
        <v>16</v>
      </c>
      <c r="I377" s="105">
        <f t="shared" si="100"/>
        <v>4</v>
      </c>
      <c r="J377" s="105">
        <f t="shared" si="103"/>
        <v>40</v>
      </c>
      <c r="K377" s="105">
        <f t="shared" si="99"/>
        <v>4</v>
      </c>
      <c r="L377" s="105">
        <f t="shared" si="104"/>
        <v>44</v>
      </c>
    </row>
    <row r="378" spans="1:12" s="105" customFormat="1" ht="24.5" customHeight="1">
      <c r="A378" s="105" t="s">
        <v>996</v>
      </c>
      <c r="B378" s="105" t="s">
        <v>934</v>
      </c>
      <c r="C378" s="106" t="s">
        <v>842</v>
      </c>
      <c r="D378" s="106" t="s">
        <v>843</v>
      </c>
      <c r="E378" s="107" t="s">
        <v>657</v>
      </c>
      <c r="F378" s="106" t="s">
        <v>277</v>
      </c>
      <c r="G378" s="106" t="s">
        <v>51</v>
      </c>
      <c r="H378" s="105">
        <v>3</v>
      </c>
      <c r="I378" s="105">
        <f>ROUNDUP(H378*40%,0)</f>
        <v>2</v>
      </c>
      <c r="J378" s="105">
        <f t="shared" si="103"/>
        <v>10</v>
      </c>
      <c r="K378" s="105">
        <f t="shared" si="99"/>
        <v>1</v>
      </c>
      <c r="L378" s="105">
        <f t="shared" si="104"/>
        <v>11</v>
      </c>
    </row>
    <row r="379" spans="1:12" s="105" customFormat="1" ht="24.5" customHeight="1">
      <c r="A379" s="105" t="s">
        <v>996</v>
      </c>
      <c r="B379" s="105" t="s">
        <v>934</v>
      </c>
      <c r="C379" s="106" t="s">
        <v>844</v>
      </c>
      <c r="D379" s="106" t="s">
        <v>845</v>
      </c>
      <c r="E379" s="107" t="s">
        <v>657</v>
      </c>
      <c r="F379" s="106" t="s">
        <v>277</v>
      </c>
      <c r="G379" s="106" t="s">
        <v>52</v>
      </c>
      <c r="H379" s="105">
        <v>11</v>
      </c>
      <c r="I379" s="105">
        <f t="shared" ref="I379:I382" si="112">ROUNDUP(H379*30%,0)</f>
        <v>4</v>
      </c>
      <c r="J379" s="105">
        <f t="shared" si="103"/>
        <v>30</v>
      </c>
      <c r="K379" s="105">
        <f t="shared" si="99"/>
        <v>3</v>
      </c>
      <c r="L379" s="105">
        <f t="shared" si="104"/>
        <v>33</v>
      </c>
    </row>
    <row r="380" spans="1:12" s="105" customFormat="1" ht="24.5" customHeight="1">
      <c r="A380" s="105" t="s">
        <v>996</v>
      </c>
      <c r="B380" s="105" t="s">
        <v>934</v>
      </c>
      <c r="C380" s="106" t="s">
        <v>846</v>
      </c>
      <c r="D380" s="106" t="s">
        <v>847</v>
      </c>
      <c r="E380" s="107" t="s">
        <v>657</v>
      </c>
      <c r="F380" s="106" t="s">
        <v>277</v>
      </c>
      <c r="G380" s="106" t="s">
        <v>63</v>
      </c>
      <c r="H380" s="105">
        <v>2</v>
      </c>
      <c r="I380" s="105">
        <f t="shared" ref="I380:I381" si="113">ROUNDUP(H380*40%,0)</f>
        <v>1</v>
      </c>
      <c r="J380" s="105">
        <f t="shared" si="103"/>
        <v>6</v>
      </c>
      <c r="K380" s="105">
        <f t="shared" si="99"/>
        <v>1</v>
      </c>
      <c r="L380" s="105">
        <f t="shared" si="104"/>
        <v>7</v>
      </c>
    </row>
    <row r="381" spans="1:12" s="105" customFormat="1" ht="24.5" customHeight="1">
      <c r="A381" s="105" t="s">
        <v>997</v>
      </c>
      <c r="B381" s="105" t="s">
        <v>934</v>
      </c>
      <c r="C381" s="106" t="s">
        <v>848</v>
      </c>
      <c r="D381" s="106" t="s">
        <v>849</v>
      </c>
      <c r="E381" s="107" t="s">
        <v>657</v>
      </c>
      <c r="F381" s="106" t="s">
        <v>290</v>
      </c>
      <c r="G381" s="106" t="s">
        <v>48</v>
      </c>
      <c r="H381" s="105">
        <v>5</v>
      </c>
      <c r="I381" s="105">
        <f t="shared" si="113"/>
        <v>2</v>
      </c>
      <c r="J381" s="105">
        <f t="shared" si="103"/>
        <v>14</v>
      </c>
      <c r="K381" s="105">
        <f t="shared" si="99"/>
        <v>1</v>
      </c>
      <c r="L381" s="105">
        <f t="shared" si="104"/>
        <v>15</v>
      </c>
    </row>
    <row r="382" spans="1:12" s="105" customFormat="1" ht="24.5" customHeight="1">
      <c r="A382" s="105" t="s">
        <v>997</v>
      </c>
      <c r="B382" s="105" t="s">
        <v>934</v>
      </c>
      <c r="C382" s="106" t="s">
        <v>850</v>
      </c>
      <c r="D382" s="106" t="s">
        <v>851</v>
      </c>
      <c r="E382" s="107" t="s">
        <v>657</v>
      </c>
      <c r="F382" s="106" t="s">
        <v>290</v>
      </c>
      <c r="G382" s="106" t="s">
        <v>49</v>
      </c>
      <c r="H382" s="105">
        <v>14</v>
      </c>
      <c r="I382" s="105">
        <f t="shared" si="112"/>
        <v>5</v>
      </c>
      <c r="J382" s="105">
        <f t="shared" si="103"/>
        <v>38</v>
      </c>
      <c r="K382" s="105">
        <f t="shared" si="99"/>
        <v>3</v>
      </c>
      <c r="L382" s="105">
        <f t="shared" si="104"/>
        <v>41</v>
      </c>
    </row>
    <row r="383" spans="1:12" s="105" customFormat="1" ht="24.5" customHeight="1">
      <c r="A383" s="105" t="s">
        <v>997</v>
      </c>
      <c r="B383" s="105" t="s">
        <v>934</v>
      </c>
      <c r="C383" s="106" t="s">
        <v>852</v>
      </c>
      <c r="D383" s="106" t="s">
        <v>853</v>
      </c>
      <c r="E383" s="107" t="s">
        <v>657</v>
      </c>
      <c r="F383" s="106" t="s">
        <v>290</v>
      </c>
      <c r="G383" s="106" t="s">
        <v>50</v>
      </c>
      <c r="H383" s="105">
        <v>16</v>
      </c>
      <c r="I383" s="105">
        <f t="shared" si="100"/>
        <v>4</v>
      </c>
      <c r="J383" s="105">
        <f t="shared" si="103"/>
        <v>40</v>
      </c>
      <c r="K383" s="105">
        <f t="shared" si="99"/>
        <v>4</v>
      </c>
      <c r="L383" s="105">
        <f t="shared" si="104"/>
        <v>44</v>
      </c>
    </row>
    <row r="384" spans="1:12" s="105" customFormat="1" ht="24.5" customHeight="1">
      <c r="A384" s="105" t="s">
        <v>997</v>
      </c>
      <c r="B384" s="105" t="s">
        <v>934</v>
      </c>
      <c r="C384" s="106" t="s">
        <v>854</v>
      </c>
      <c r="D384" s="106" t="s">
        <v>855</v>
      </c>
      <c r="E384" s="107" t="s">
        <v>657</v>
      </c>
      <c r="F384" s="106" t="s">
        <v>290</v>
      </c>
      <c r="G384" s="106" t="s">
        <v>51</v>
      </c>
      <c r="H384" s="105">
        <v>3</v>
      </c>
      <c r="I384" s="105">
        <f>ROUNDUP(H384*40%,0)</f>
        <v>2</v>
      </c>
      <c r="J384" s="105">
        <f t="shared" si="103"/>
        <v>10</v>
      </c>
      <c r="K384" s="105">
        <f t="shared" si="99"/>
        <v>1</v>
      </c>
      <c r="L384" s="105">
        <f t="shared" si="104"/>
        <v>11</v>
      </c>
    </row>
    <row r="385" spans="1:12" s="105" customFormat="1" ht="24.5" customHeight="1">
      <c r="A385" s="105" t="s">
        <v>997</v>
      </c>
      <c r="B385" s="105" t="s">
        <v>934</v>
      </c>
      <c r="C385" s="106" t="s">
        <v>856</v>
      </c>
      <c r="D385" s="106" t="s">
        <v>857</v>
      </c>
      <c r="E385" s="107" t="s">
        <v>657</v>
      </c>
      <c r="F385" s="106" t="s">
        <v>290</v>
      </c>
      <c r="G385" s="106" t="s">
        <v>52</v>
      </c>
      <c r="H385" s="105">
        <v>11</v>
      </c>
      <c r="I385" s="105">
        <f t="shared" ref="I385:I387" si="114">ROUNDUP(H385*30%,0)</f>
        <v>4</v>
      </c>
      <c r="J385" s="105">
        <f t="shared" si="103"/>
        <v>30</v>
      </c>
      <c r="K385" s="105">
        <f t="shared" si="99"/>
        <v>3</v>
      </c>
      <c r="L385" s="105">
        <f t="shared" si="104"/>
        <v>33</v>
      </c>
    </row>
    <row r="386" spans="1:12" s="105" customFormat="1" ht="24.5" customHeight="1">
      <c r="A386" s="105" t="s">
        <v>997</v>
      </c>
      <c r="B386" s="105" t="s">
        <v>934</v>
      </c>
      <c r="C386" s="106" t="s">
        <v>858</v>
      </c>
      <c r="D386" s="106" t="s">
        <v>859</v>
      </c>
      <c r="E386" s="107" t="s">
        <v>657</v>
      </c>
      <c r="F386" s="106" t="s">
        <v>290</v>
      </c>
      <c r="G386" s="106" t="s">
        <v>63</v>
      </c>
      <c r="H386" s="105">
        <v>2</v>
      </c>
      <c r="I386" s="105">
        <f>ROUNDUP(H386*40%,0)</f>
        <v>1</v>
      </c>
      <c r="J386" s="105">
        <f t="shared" si="103"/>
        <v>6</v>
      </c>
      <c r="K386" s="105">
        <f t="shared" si="99"/>
        <v>1</v>
      </c>
      <c r="L386" s="105">
        <f t="shared" si="104"/>
        <v>7</v>
      </c>
    </row>
    <row r="387" spans="1:12" s="105" customFormat="1" ht="24.5" customHeight="1">
      <c r="A387" s="105" t="s">
        <v>998</v>
      </c>
      <c r="B387" s="105" t="s">
        <v>934</v>
      </c>
      <c r="C387" s="106" t="s">
        <v>860</v>
      </c>
      <c r="D387" s="106" t="s">
        <v>861</v>
      </c>
      <c r="E387" s="107" t="s">
        <v>657</v>
      </c>
      <c r="F387" s="106" t="s">
        <v>303</v>
      </c>
      <c r="G387" s="106" t="s">
        <v>48</v>
      </c>
      <c r="H387" s="105">
        <v>9</v>
      </c>
      <c r="I387" s="105">
        <f t="shared" si="114"/>
        <v>3</v>
      </c>
      <c r="J387" s="105">
        <f t="shared" si="103"/>
        <v>24</v>
      </c>
      <c r="K387" s="105">
        <f t="shared" si="99"/>
        <v>2</v>
      </c>
      <c r="L387" s="105">
        <f t="shared" si="104"/>
        <v>26</v>
      </c>
    </row>
    <row r="388" spans="1:12" s="105" customFormat="1" ht="24.5" customHeight="1">
      <c r="A388" s="105" t="s">
        <v>998</v>
      </c>
      <c r="B388" s="105" t="s">
        <v>934</v>
      </c>
      <c r="C388" s="106" t="s">
        <v>862</v>
      </c>
      <c r="D388" s="106" t="s">
        <v>863</v>
      </c>
      <c r="E388" s="107" t="s">
        <v>657</v>
      </c>
      <c r="F388" s="106" t="s">
        <v>303</v>
      </c>
      <c r="G388" s="106" t="s">
        <v>49</v>
      </c>
      <c r="H388" s="105">
        <v>26</v>
      </c>
      <c r="I388" s="105">
        <f t="shared" si="100"/>
        <v>6</v>
      </c>
      <c r="J388" s="105">
        <f t="shared" si="103"/>
        <v>64</v>
      </c>
      <c r="K388" s="105">
        <f t="shared" si="99"/>
        <v>6</v>
      </c>
      <c r="L388" s="105">
        <f t="shared" si="104"/>
        <v>70</v>
      </c>
    </row>
    <row r="389" spans="1:12" s="105" customFormat="1" ht="24.5" customHeight="1">
      <c r="A389" s="105" t="s">
        <v>998</v>
      </c>
      <c r="B389" s="105" t="s">
        <v>934</v>
      </c>
      <c r="C389" s="106" t="s">
        <v>864</v>
      </c>
      <c r="D389" s="106" t="s">
        <v>865</v>
      </c>
      <c r="E389" s="107" t="s">
        <v>657</v>
      </c>
      <c r="F389" s="106" t="s">
        <v>303</v>
      </c>
      <c r="G389" s="106" t="s">
        <v>50</v>
      </c>
      <c r="H389" s="105">
        <v>31</v>
      </c>
      <c r="I389" s="105">
        <f t="shared" si="100"/>
        <v>7</v>
      </c>
      <c r="J389" s="105">
        <f t="shared" si="103"/>
        <v>76</v>
      </c>
      <c r="K389" s="105">
        <f t="shared" si="99"/>
        <v>7</v>
      </c>
      <c r="L389" s="105">
        <f t="shared" si="104"/>
        <v>83</v>
      </c>
    </row>
    <row r="390" spans="1:12" s="105" customFormat="1" ht="24.5" customHeight="1">
      <c r="A390" s="105" t="s">
        <v>998</v>
      </c>
      <c r="B390" s="105" t="s">
        <v>934</v>
      </c>
      <c r="C390" s="106" t="s">
        <v>866</v>
      </c>
      <c r="D390" s="106" t="s">
        <v>867</v>
      </c>
      <c r="E390" s="107" t="s">
        <v>657</v>
      </c>
      <c r="F390" s="106" t="s">
        <v>303</v>
      </c>
      <c r="G390" s="106" t="s">
        <v>51</v>
      </c>
      <c r="H390" s="105">
        <v>5</v>
      </c>
      <c r="I390" s="105">
        <f>ROUNDUP(H390*40%,0)</f>
        <v>2</v>
      </c>
      <c r="J390" s="105">
        <f t="shared" si="103"/>
        <v>14</v>
      </c>
      <c r="K390" s="105">
        <f t="shared" si="99"/>
        <v>1</v>
      </c>
      <c r="L390" s="105">
        <f t="shared" si="104"/>
        <v>15</v>
      </c>
    </row>
    <row r="391" spans="1:12" s="105" customFormat="1" ht="24.5" customHeight="1">
      <c r="A391" s="105" t="s">
        <v>998</v>
      </c>
      <c r="B391" s="105" t="s">
        <v>934</v>
      </c>
      <c r="C391" s="106" t="s">
        <v>868</v>
      </c>
      <c r="D391" s="106" t="s">
        <v>869</v>
      </c>
      <c r="E391" s="107" t="s">
        <v>657</v>
      </c>
      <c r="F391" s="106" t="s">
        <v>303</v>
      </c>
      <c r="G391" s="106" t="s">
        <v>52</v>
      </c>
      <c r="H391" s="105">
        <v>20</v>
      </c>
      <c r="I391" s="105">
        <f t="shared" si="100"/>
        <v>4</v>
      </c>
      <c r="J391" s="105">
        <f t="shared" si="103"/>
        <v>48</v>
      </c>
      <c r="K391" s="105">
        <f t="shared" si="99"/>
        <v>4</v>
      </c>
      <c r="L391" s="105">
        <f t="shared" si="104"/>
        <v>52</v>
      </c>
    </row>
    <row r="392" spans="1:12" s="105" customFormat="1" ht="24.5" customHeight="1">
      <c r="A392" s="105" t="s">
        <v>998</v>
      </c>
      <c r="B392" s="105" t="s">
        <v>934</v>
      </c>
      <c r="C392" s="106" t="s">
        <v>870</v>
      </c>
      <c r="D392" s="106" t="s">
        <v>871</v>
      </c>
      <c r="E392" s="107" t="s">
        <v>657</v>
      </c>
      <c r="F392" s="106" t="s">
        <v>303</v>
      </c>
      <c r="G392" s="106" t="s">
        <v>63</v>
      </c>
      <c r="H392" s="105">
        <v>3</v>
      </c>
      <c r="I392" s="105">
        <f t="shared" ref="I392:I393" si="115">ROUNDUP(H392*40%,0)</f>
        <v>2</v>
      </c>
      <c r="J392" s="105">
        <f t="shared" si="103"/>
        <v>10</v>
      </c>
      <c r="K392" s="105">
        <f t="shared" si="99"/>
        <v>1</v>
      </c>
      <c r="L392" s="105">
        <f t="shared" si="104"/>
        <v>11</v>
      </c>
    </row>
    <row r="393" spans="1:12" s="105" customFormat="1" ht="24.5" customHeight="1">
      <c r="A393" s="105" t="s">
        <v>999</v>
      </c>
      <c r="B393" s="105" t="s">
        <v>934</v>
      </c>
      <c r="C393" s="106" t="s">
        <v>872</v>
      </c>
      <c r="D393" s="106" t="s">
        <v>873</v>
      </c>
      <c r="E393" s="107" t="s">
        <v>657</v>
      </c>
      <c r="F393" s="106" t="s">
        <v>316</v>
      </c>
      <c r="G393" s="106" t="s">
        <v>48</v>
      </c>
      <c r="H393" s="105">
        <v>5</v>
      </c>
      <c r="I393" s="105">
        <f t="shared" si="115"/>
        <v>2</v>
      </c>
      <c r="J393" s="105">
        <f t="shared" si="103"/>
        <v>14</v>
      </c>
      <c r="K393" s="105">
        <f t="shared" si="99"/>
        <v>1</v>
      </c>
      <c r="L393" s="105">
        <f t="shared" si="104"/>
        <v>15</v>
      </c>
    </row>
    <row r="394" spans="1:12" s="105" customFormat="1" ht="24.5" customHeight="1">
      <c r="A394" s="105" t="s">
        <v>999</v>
      </c>
      <c r="B394" s="105" t="s">
        <v>934</v>
      </c>
      <c r="C394" s="106" t="s">
        <v>874</v>
      </c>
      <c r="D394" s="106" t="s">
        <v>875</v>
      </c>
      <c r="E394" s="107" t="s">
        <v>657</v>
      </c>
      <c r="F394" s="106" t="s">
        <v>316</v>
      </c>
      <c r="G394" s="106" t="s">
        <v>49</v>
      </c>
      <c r="H394" s="105">
        <v>14</v>
      </c>
      <c r="I394" s="105">
        <f t="shared" ref="I394" si="116">ROUNDUP(H394*30%,0)</f>
        <v>5</v>
      </c>
      <c r="J394" s="105">
        <f t="shared" si="103"/>
        <v>38</v>
      </c>
      <c r="K394" s="105">
        <f t="shared" si="99"/>
        <v>3</v>
      </c>
      <c r="L394" s="105">
        <f t="shared" si="104"/>
        <v>41</v>
      </c>
    </row>
    <row r="395" spans="1:12" s="105" customFormat="1" ht="24.5" customHeight="1">
      <c r="A395" s="105" t="s">
        <v>999</v>
      </c>
      <c r="B395" s="105" t="s">
        <v>934</v>
      </c>
      <c r="C395" s="106" t="s">
        <v>876</v>
      </c>
      <c r="D395" s="106" t="s">
        <v>877</v>
      </c>
      <c r="E395" s="107" t="s">
        <v>657</v>
      </c>
      <c r="F395" s="106" t="s">
        <v>316</v>
      </c>
      <c r="G395" s="106" t="s">
        <v>50</v>
      </c>
      <c r="H395" s="105">
        <v>16</v>
      </c>
      <c r="I395" s="105">
        <f t="shared" si="100"/>
        <v>4</v>
      </c>
      <c r="J395" s="105">
        <f t="shared" si="103"/>
        <v>40</v>
      </c>
      <c r="K395" s="105">
        <f t="shared" si="99"/>
        <v>4</v>
      </c>
      <c r="L395" s="105">
        <f t="shared" si="104"/>
        <v>44</v>
      </c>
    </row>
    <row r="396" spans="1:12" s="105" customFormat="1" ht="24.5" customHeight="1">
      <c r="A396" s="105" t="s">
        <v>999</v>
      </c>
      <c r="B396" s="105" t="s">
        <v>934</v>
      </c>
      <c r="C396" s="106" t="s">
        <v>878</v>
      </c>
      <c r="D396" s="106" t="s">
        <v>879</v>
      </c>
      <c r="E396" s="107" t="s">
        <v>657</v>
      </c>
      <c r="F396" s="106" t="s">
        <v>316</v>
      </c>
      <c r="G396" s="106" t="s">
        <v>51</v>
      </c>
      <c r="H396" s="105">
        <v>3</v>
      </c>
      <c r="I396" s="105">
        <f>ROUNDUP(H396*40%,0)</f>
        <v>2</v>
      </c>
      <c r="J396" s="105">
        <f t="shared" si="103"/>
        <v>10</v>
      </c>
      <c r="K396" s="105">
        <f t="shared" si="99"/>
        <v>1</v>
      </c>
      <c r="L396" s="105">
        <f t="shared" si="104"/>
        <v>11</v>
      </c>
    </row>
    <row r="397" spans="1:12" s="105" customFormat="1" ht="24.5" customHeight="1">
      <c r="A397" s="105" t="s">
        <v>999</v>
      </c>
      <c r="B397" s="105" t="s">
        <v>934</v>
      </c>
      <c r="C397" s="106" t="s">
        <v>880</v>
      </c>
      <c r="D397" s="106" t="s">
        <v>881</v>
      </c>
      <c r="E397" s="107" t="s">
        <v>657</v>
      </c>
      <c r="F397" s="106" t="s">
        <v>316</v>
      </c>
      <c r="G397" s="106" t="s">
        <v>52</v>
      </c>
      <c r="H397" s="105">
        <v>11</v>
      </c>
      <c r="I397" s="105">
        <f t="shared" ref="I397:I400" si="117">ROUNDUP(H397*30%,0)</f>
        <v>4</v>
      </c>
      <c r="J397" s="105">
        <f t="shared" si="103"/>
        <v>30</v>
      </c>
      <c r="K397" s="105">
        <f t="shared" si="99"/>
        <v>3</v>
      </c>
      <c r="L397" s="105">
        <f t="shared" si="104"/>
        <v>33</v>
      </c>
    </row>
    <row r="398" spans="1:12" s="105" customFormat="1" ht="24.5" customHeight="1">
      <c r="A398" s="105" t="s">
        <v>999</v>
      </c>
      <c r="B398" s="105" t="s">
        <v>934</v>
      </c>
      <c r="C398" s="106" t="s">
        <v>882</v>
      </c>
      <c r="D398" s="106" t="s">
        <v>883</v>
      </c>
      <c r="E398" s="107" t="s">
        <v>657</v>
      </c>
      <c r="F398" s="106" t="s">
        <v>316</v>
      </c>
      <c r="G398" s="106" t="s">
        <v>63</v>
      </c>
      <c r="H398" s="105">
        <v>2</v>
      </c>
      <c r="I398" s="105">
        <f t="shared" ref="I398:I399" si="118">ROUNDUP(H398*40%,0)</f>
        <v>1</v>
      </c>
      <c r="J398" s="105">
        <f t="shared" si="103"/>
        <v>6</v>
      </c>
      <c r="K398" s="105">
        <f t="shared" si="99"/>
        <v>1</v>
      </c>
      <c r="L398" s="105">
        <f t="shared" si="104"/>
        <v>7</v>
      </c>
    </row>
    <row r="399" spans="1:12" s="105" customFormat="1" ht="24.5" customHeight="1">
      <c r="A399" s="105" t="s">
        <v>1000</v>
      </c>
      <c r="B399" s="105" t="s">
        <v>934</v>
      </c>
      <c r="C399" s="106" t="s">
        <v>884</v>
      </c>
      <c r="D399" s="106" t="s">
        <v>885</v>
      </c>
      <c r="E399" s="107" t="s">
        <v>657</v>
      </c>
      <c r="F399" s="106" t="s">
        <v>329</v>
      </c>
      <c r="G399" s="106" t="s">
        <v>48</v>
      </c>
      <c r="H399" s="105">
        <v>5</v>
      </c>
      <c r="I399" s="105">
        <f t="shared" si="118"/>
        <v>2</v>
      </c>
      <c r="J399" s="105">
        <f t="shared" si="103"/>
        <v>14</v>
      </c>
      <c r="K399" s="105">
        <f t="shared" si="99"/>
        <v>1</v>
      </c>
      <c r="L399" s="105">
        <f t="shared" si="104"/>
        <v>15</v>
      </c>
    </row>
    <row r="400" spans="1:12" s="105" customFormat="1" ht="24.5" customHeight="1">
      <c r="A400" s="105" t="s">
        <v>1000</v>
      </c>
      <c r="B400" s="105" t="s">
        <v>934</v>
      </c>
      <c r="C400" s="106" t="s">
        <v>886</v>
      </c>
      <c r="D400" s="106" t="s">
        <v>887</v>
      </c>
      <c r="E400" s="107" t="s">
        <v>657</v>
      </c>
      <c r="F400" s="106" t="s">
        <v>329</v>
      </c>
      <c r="G400" s="106" t="s">
        <v>49</v>
      </c>
      <c r="H400" s="105">
        <v>14</v>
      </c>
      <c r="I400" s="105">
        <f t="shared" si="117"/>
        <v>5</v>
      </c>
      <c r="J400" s="105">
        <f t="shared" si="103"/>
        <v>38</v>
      </c>
      <c r="K400" s="105">
        <f t="shared" si="99"/>
        <v>3</v>
      </c>
      <c r="L400" s="105">
        <f t="shared" si="104"/>
        <v>41</v>
      </c>
    </row>
    <row r="401" spans="1:12" s="105" customFormat="1" ht="24.5" customHeight="1">
      <c r="A401" s="105" t="s">
        <v>1000</v>
      </c>
      <c r="B401" s="105" t="s">
        <v>934</v>
      </c>
      <c r="C401" s="106" t="s">
        <v>888</v>
      </c>
      <c r="D401" s="106" t="s">
        <v>889</v>
      </c>
      <c r="E401" s="107" t="s">
        <v>657</v>
      </c>
      <c r="F401" s="106" t="s">
        <v>329</v>
      </c>
      <c r="G401" s="106" t="s">
        <v>50</v>
      </c>
      <c r="H401" s="105">
        <v>16</v>
      </c>
      <c r="I401" s="105">
        <f t="shared" si="100"/>
        <v>4</v>
      </c>
      <c r="J401" s="105">
        <f t="shared" si="103"/>
        <v>40</v>
      </c>
      <c r="K401" s="105">
        <f t="shared" si="99"/>
        <v>4</v>
      </c>
      <c r="L401" s="105">
        <f t="shared" si="104"/>
        <v>44</v>
      </c>
    </row>
    <row r="402" spans="1:12" s="105" customFormat="1" ht="24.5" customHeight="1">
      <c r="A402" s="105" t="s">
        <v>1000</v>
      </c>
      <c r="B402" s="105" t="s">
        <v>934</v>
      </c>
      <c r="C402" s="106" t="s">
        <v>890</v>
      </c>
      <c r="D402" s="106" t="s">
        <v>891</v>
      </c>
      <c r="E402" s="107" t="s">
        <v>657</v>
      </c>
      <c r="F402" s="106" t="s">
        <v>329</v>
      </c>
      <c r="G402" s="106" t="s">
        <v>51</v>
      </c>
      <c r="H402" s="105">
        <v>3</v>
      </c>
      <c r="I402" s="105">
        <f>ROUNDUP(H402*40%,0)</f>
        <v>2</v>
      </c>
      <c r="J402" s="105">
        <f t="shared" si="103"/>
        <v>10</v>
      </c>
      <c r="K402" s="105">
        <f t="shared" ref="K402:K412" si="119">ROUNDUP((H402/10)*2,0)</f>
        <v>1</v>
      </c>
      <c r="L402" s="105">
        <f t="shared" si="104"/>
        <v>11</v>
      </c>
    </row>
    <row r="403" spans="1:12" s="105" customFormat="1" ht="24.5" customHeight="1">
      <c r="A403" s="105" t="s">
        <v>1000</v>
      </c>
      <c r="B403" s="105" t="s">
        <v>934</v>
      </c>
      <c r="C403" s="106" t="s">
        <v>892</v>
      </c>
      <c r="D403" s="106" t="s">
        <v>893</v>
      </c>
      <c r="E403" s="107" t="s">
        <v>657</v>
      </c>
      <c r="F403" s="106" t="s">
        <v>329</v>
      </c>
      <c r="G403" s="106" t="s">
        <v>52</v>
      </c>
      <c r="H403" s="105">
        <v>11</v>
      </c>
      <c r="I403" s="105">
        <f t="shared" ref="I403:I406" si="120">ROUNDUP(H403*30%,0)</f>
        <v>4</v>
      </c>
      <c r="J403" s="105">
        <f t="shared" si="103"/>
        <v>30</v>
      </c>
      <c r="K403" s="105">
        <f t="shared" si="119"/>
        <v>3</v>
      </c>
      <c r="L403" s="105">
        <f t="shared" si="104"/>
        <v>33</v>
      </c>
    </row>
    <row r="404" spans="1:12" s="105" customFormat="1" ht="24.5" customHeight="1">
      <c r="A404" s="105" t="s">
        <v>1000</v>
      </c>
      <c r="B404" s="105" t="s">
        <v>934</v>
      </c>
      <c r="C404" s="106" t="s">
        <v>894</v>
      </c>
      <c r="D404" s="106" t="s">
        <v>895</v>
      </c>
      <c r="E404" s="107" t="s">
        <v>657</v>
      </c>
      <c r="F404" s="106" t="s">
        <v>329</v>
      </c>
      <c r="G404" s="106" t="s">
        <v>63</v>
      </c>
      <c r="H404" s="105">
        <v>2</v>
      </c>
      <c r="I404" s="105">
        <f>ROUNDUP(H404*40%,0)</f>
        <v>1</v>
      </c>
      <c r="J404" s="105">
        <f t="shared" si="103"/>
        <v>6</v>
      </c>
      <c r="K404" s="105">
        <f t="shared" si="119"/>
        <v>1</v>
      </c>
      <c r="L404" s="105">
        <f t="shared" si="104"/>
        <v>7</v>
      </c>
    </row>
    <row r="405" spans="1:12" s="105" customFormat="1" ht="24.5" customHeight="1">
      <c r="A405" s="105" t="s">
        <v>1001</v>
      </c>
      <c r="B405" s="105" t="s">
        <v>934</v>
      </c>
      <c r="C405" s="106" t="s">
        <v>896</v>
      </c>
      <c r="D405" s="106" t="s">
        <v>897</v>
      </c>
      <c r="E405" s="107" t="s">
        <v>657</v>
      </c>
      <c r="F405" s="106" t="s">
        <v>342</v>
      </c>
      <c r="G405" s="106" t="s">
        <v>48</v>
      </c>
      <c r="H405" s="105">
        <v>6</v>
      </c>
      <c r="I405" s="105">
        <f t="shared" si="120"/>
        <v>2</v>
      </c>
      <c r="J405" s="105">
        <f t="shared" si="103"/>
        <v>16</v>
      </c>
      <c r="K405" s="105">
        <f t="shared" si="119"/>
        <v>2</v>
      </c>
      <c r="L405" s="105">
        <f t="shared" si="104"/>
        <v>18</v>
      </c>
    </row>
    <row r="406" spans="1:12" s="105" customFormat="1" ht="24.5" customHeight="1">
      <c r="A406" s="105" t="s">
        <v>1001</v>
      </c>
      <c r="B406" s="105" t="s">
        <v>934</v>
      </c>
      <c r="C406" s="106" t="s">
        <v>898</v>
      </c>
      <c r="D406" s="106" t="s">
        <v>899</v>
      </c>
      <c r="E406" s="107" t="s">
        <v>657</v>
      </c>
      <c r="F406" s="106" t="s">
        <v>342</v>
      </c>
      <c r="G406" s="106" t="s">
        <v>49</v>
      </c>
      <c r="H406" s="105">
        <v>15</v>
      </c>
      <c r="I406" s="105">
        <f t="shared" si="120"/>
        <v>5</v>
      </c>
      <c r="J406" s="105">
        <f t="shared" si="103"/>
        <v>40</v>
      </c>
      <c r="K406" s="105">
        <f t="shared" si="119"/>
        <v>3</v>
      </c>
      <c r="L406" s="105">
        <f t="shared" si="104"/>
        <v>43</v>
      </c>
    </row>
    <row r="407" spans="1:12" s="105" customFormat="1" ht="24.5" customHeight="1">
      <c r="A407" s="105" t="s">
        <v>1001</v>
      </c>
      <c r="B407" s="105" t="s">
        <v>934</v>
      </c>
      <c r="C407" s="106" t="s">
        <v>900</v>
      </c>
      <c r="D407" s="106" t="s">
        <v>901</v>
      </c>
      <c r="E407" s="107" t="s">
        <v>657</v>
      </c>
      <c r="F407" s="106" t="s">
        <v>342</v>
      </c>
      <c r="G407" s="106" t="s">
        <v>50</v>
      </c>
      <c r="H407" s="105">
        <v>17</v>
      </c>
      <c r="I407" s="105">
        <f t="shared" ref="I407:I419" si="121">ROUNDUP(H407*20%,0)</f>
        <v>4</v>
      </c>
      <c r="J407" s="105">
        <f t="shared" si="103"/>
        <v>42</v>
      </c>
      <c r="K407" s="105">
        <f t="shared" si="119"/>
        <v>4</v>
      </c>
      <c r="L407" s="105">
        <f t="shared" si="104"/>
        <v>46</v>
      </c>
    </row>
    <row r="408" spans="1:12" s="105" customFormat="1" ht="24.5" customHeight="1">
      <c r="A408" s="105" t="s">
        <v>1001</v>
      </c>
      <c r="B408" s="105" t="s">
        <v>934</v>
      </c>
      <c r="C408" s="106" t="s">
        <v>902</v>
      </c>
      <c r="D408" s="106" t="s">
        <v>903</v>
      </c>
      <c r="E408" s="107" t="s">
        <v>657</v>
      </c>
      <c r="F408" s="106" t="s">
        <v>342</v>
      </c>
      <c r="G408" s="106" t="s">
        <v>51</v>
      </c>
      <c r="H408" s="105">
        <v>3</v>
      </c>
      <c r="I408" s="105">
        <f>ROUNDUP(H408*40%,0)</f>
        <v>2</v>
      </c>
      <c r="J408" s="105">
        <f t="shared" si="103"/>
        <v>10</v>
      </c>
      <c r="K408" s="105">
        <f t="shared" si="119"/>
        <v>1</v>
      </c>
      <c r="L408" s="105">
        <f t="shared" si="104"/>
        <v>11</v>
      </c>
    </row>
    <row r="409" spans="1:12" s="105" customFormat="1" ht="24.5" customHeight="1">
      <c r="A409" s="105" t="s">
        <v>1001</v>
      </c>
      <c r="B409" s="105" t="s">
        <v>934</v>
      </c>
      <c r="C409" s="106" t="s">
        <v>904</v>
      </c>
      <c r="D409" s="106" t="s">
        <v>905</v>
      </c>
      <c r="E409" s="107" t="s">
        <v>657</v>
      </c>
      <c r="F409" s="106" t="s">
        <v>342</v>
      </c>
      <c r="G409" s="106" t="s">
        <v>52</v>
      </c>
      <c r="H409" s="105">
        <v>12</v>
      </c>
      <c r="I409" s="105">
        <f t="shared" ref="I409:I411" si="122">ROUNDUP(H409*30%,0)</f>
        <v>4</v>
      </c>
      <c r="J409" s="105">
        <f t="shared" si="103"/>
        <v>32</v>
      </c>
      <c r="K409" s="105">
        <f t="shared" si="119"/>
        <v>3</v>
      </c>
      <c r="L409" s="105">
        <f t="shared" si="104"/>
        <v>35</v>
      </c>
    </row>
    <row r="410" spans="1:12" s="105" customFormat="1" ht="24.5" customHeight="1">
      <c r="A410" s="105" t="s">
        <v>1001</v>
      </c>
      <c r="B410" s="105" t="s">
        <v>934</v>
      </c>
      <c r="C410" s="106" t="s">
        <v>906</v>
      </c>
      <c r="D410" s="106" t="s">
        <v>907</v>
      </c>
      <c r="E410" s="107" t="s">
        <v>657</v>
      </c>
      <c r="F410" s="106" t="s">
        <v>342</v>
      </c>
      <c r="G410" s="106" t="s">
        <v>63</v>
      </c>
      <c r="H410" s="105">
        <v>2</v>
      </c>
      <c r="I410" s="105">
        <f>ROUNDUP(H410*40%,0)</f>
        <v>1</v>
      </c>
      <c r="J410" s="105">
        <f t="shared" si="103"/>
        <v>6</v>
      </c>
      <c r="K410" s="105">
        <f t="shared" si="119"/>
        <v>1</v>
      </c>
      <c r="L410" s="105">
        <f t="shared" si="104"/>
        <v>7</v>
      </c>
    </row>
    <row r="411" spans="1:12" s="105" customFormat="1" ht="24.5" customHeight="1">
      <c r="A411" s="105" t="s">
        <v>1002</v>
      </c>
      <c r="B411" s="105" t="s">
        <v>934</v>
      </c>
      <c r="C411" s="106" t="s">
        <v>908</v>
      </c>
      <c r="D411" s="106" t="s">
        <v>909</v>
      </c>
      <c r="E411" s="107" t="s">
        <v>657</v>
      </c>
      <c r="F411" s="106" t="s">
        <v>355</v>
      </c>
      <c r="G411" s="106" t="s">
        <v>48</v>
      </c>
      <c r="H411" s="105">
        <v>13</v>
      </c>
      <c r="I411" s="105">
        <f t="shared" si="122"/>
        <v>4</v>
      </c>
      <c r="J411" s="105">
        <f t="shared" si="103"/>
        <v>34</v>
      </c>
      <c r="K411" s="105">
        <f t="shared" si="119"/>
        <v>3</v>
      </c>
      <c r="L411" s="105">
        <f t="shared" si="104"/>
        <v>37</v>
      </c>
    </row>
    <row r="412" spans="1:12" s="105" customFormat="1" ht="24.5" customHeight="1">
      <c r="A412" s="105" t="s">
        <v>1002</v>
      </c>
      <c r="B412" s="105" t="s">
        <v>934</v>
      </c>
      <c r="C412" s="106" t="s">
        <v>910</v>
      </c>
      <c r="D412" s="106" t="s">
        <v>911</v>
      </c>
      <c r="E412" s="107" t="s">
        <v>657</v>
      </c>
      <c r="F412" s="106" t="s">
        <v>355</v>
      </c>
      <c r="G412" s="106" t="s">
        <v>49</v>
      </c>
      <c r="H412" s="105">
        <v>37</v>
      </c>
      <c r="I412" s="105">
        <f t="shared" si="121"/>
        <v>8</v>
      </c>
      <c r="J412" s="105">
        <f t="shared" si="103"/>
        <v>90</v>
      </c>
      <c r="K412" s="105">
        <f t="shared" si="119"/>
        <v>8</v>
      </c>
      <c r="L412" s="105">
        <f t="shared" si="104"/>
        <v>98</v>
      </c>
    </row>
    <row r="413" spans="1:12" s="105" customFormat="1" ht="24.5" customHeight="1">
      <c r="A413" s="105" t="s">
        <v>1002</v>
      </c>
      <c r="B413" s="105" t="s">
        <v>934</v>
      </c>
      <c r="C413" s="106" t="s">
        <v>912</v>
      </c>
      <c r="D413" s="106" t="s">
        <v>913</v>
      </c>
      <c r="E413" s="107" t="s">
        <v>657</v>
      </c>
      <c r="F413" s="106" t="s">
        <v>355</v>
      </c>
      <c r="G413" s="106" t="s">
        <v>50</v>
      </c>
      <c r="H413" s="105">
        <v>43</v>
      </c>
      <c r="I413" s="105">
        <f t="shared" si="121"/>
        <v>9</v>
      </c>
      <c r="J413" s="105">
        <f t="shared" si="103"/>
        <v>104</v>
      </c>
      <c r="K413" s="105">
        <f t="shared" ref="K413" si="123">ROUNDUP((H413/40)*2,0)</f>
        <v>3</v>
      </c>
      <c r="L413" s="105">
        <f t="shared" si="104"/>
        <v>107</v>
      </c>
    </row>
    <row r="414" spans="1:12" s="105" customFormat="1" ht="24.5" customHeight="1">
      <c r="A414" s="105" t="s">
        <v>1002</v>
      </c>
      <c r="B414" s="105" t="s">
        <v>934</v>
      </c>
      <c r="C414" s="106" t="s">
        <v>914</v>
      </c>
      <c r="D414" s="106" t="s">
        <v>915</v>
      </c>
      <c r="E414" s="107" t="s">
        <v>657</v>
      </c>
      <c r="F414" s="106" t="s">
        <v>355</v>
      </c>
      <c r="G414" s="106" t="s">
        <v>51</v>
      </c>
      <c r="H414" s="105">
        <v>7</v>
      </c>
      <c r="I414" s="105">
        <f>ROUNDUP(H414*30%,0)</f>
        <v>3</v>
      </c>
      <c r="J414" s="105">
        <f t="shared" si="103"/>
        <v>20</v>
      </c>
      <c r="K414" s="105">
        <f t="shared" ref="K414:K422" si="124">ROUNDUP((H414/10)*2,0)</f>
        <v>2</v>
      </c>
      <c r="L414" s="105">
        <f t="shared" si="104"/>
        <v>22</v>
      </c>
    </row>
    <row r="415" spans="1:12" s="105" customFormat="1" ht="24.5" customHeight="1">
      <c r="A415" s="105" t="s">
        <v>1002</v>
      </c>
      <c r="B415" s="105" t="s">
        <v>934</v>
      </c>
      <c r="C415" s="106" t="s">
        <v>916</v>
      </c>
      <c r="D415" s="106" t="s">
        <v>917</v>
      </c>
      <c r="E415" s="107" t="s">
        <v>657</v>
      </c>
      <c r="F415" s="106" t="s">
        <v>355</v>
      </c>
      <c r="G415" s="106" t="s">
        <v>52</v>
      </c>
      <c r="H415" s="105">
        <v>28</v>
      </c>
      <c r="I415" s="105">
        <f t="shared" si="121"/>
        <v>6</v>
      </c>
      <c r="J415" s="105">
        <f t="shared" si="103"/>
        <v>68</v>
      </c>
      <c r="K415" s="105">
        <f t="shared" si="124"/>
        <v>6</v>
      </c>
      <c r="L415" s="105">
        <f t="shared" si="104"/>
        <v>74</v>
      </c>
    </row>
    <row r="416" spans="1:12" s="105" customFormat="1" ht="24.5" customHeight="1">
      <c r="A416" s="105" t="s">
        <v>1002</v>
      </c>
      <c r="B416" s="105" t="s">
        <v>934</v>
      </c>
      <c r="C416" s="106" t="s">
        <v>918</v>
      </c>
      <c r="D416" s="106" t="s">
        <v>919</v>
      </c>
      <c r="E416" s="107" t="s">
        <v>657</v>
      </c>
      <c r="F416" s="106" t="s">
        <v>355</v>
      </c>
      <c r="G416" s="106" t="s">
        <v>63</v>
      </c>
      <c r="H416" s="105">
        <v>5</v>
      </c>
      <c r="I416" s="105">
        <f t="shared" ref="I416:I417" si="125">ROUNDUP(H416*40%,0)</f>
        <v>2</v>
      </c>
      <c r="J416" s="105">
        <f t="shared" si="103"/>
        <v>14</v>
      </c>
      <c r="K416" s="105">
        <f t="shared" si="124"/>
        <v>1</v>
      </c>
      <c r="L416" s="105">
        <f t="shared" si="104"/>
        <v>15</v>
      </c>
    </row>
    <row r="417" spans="1:12" s="105" customFormat="1" ht="24.5" customHeight="1">
      <c r="A417" s="105" t="s">
        <v>1003</v>
      </c>
      <c r="B417" s="105" t="s">
        <v>934</v>
      </c>
      <c r="C417" s="106" t="s">
        <v>920</v>
      </c>
      <c r="D417" s="106" t="s">
        <v>921</v>
      </c>
      <c r="E417" s="107" t="s">
        <v>657</v>
      </c>
      <c r="F417" s="106" t="s">
        <v>368</v>
      </c>
      <c r="G417" s="106" t="s">
        <v>48</v>
      </c>
      <c r="H417" s="105">
        <v>5</v>
      </c>
      <c r="I417" s="105">
        <f t="shared" si="125"/>
        <v>2</v>
      </c>
      <c r="J417" s="105">
        <f t="shared" ref="J417:J422" si="126">SUM(H417:I417)*2</f>
        <v>14</v>
      </c>
      <c r="K417" s="105">
        <f t="shared" si="124"/>
        <v>1</v>
      </c>
      <c r="L417" s="105">
        <f t="shared" ref="L417:L422" si="127">J417+K417</f>
        <v>15</v>
      </c>
    </row>
    <row r="418" spans="1:12" s="105" customFormat="1" ht="24.5" customHeight="1">
      <c r="A418" s="105" t="s">
        <v>1003</v>
      </c>
      <c r="B418" s="105" t="s">
        <v>934</v>
      </c>
      <c r="C418" s="106" t="s">
        <v>922</v>
      </c>
      <c r="D418" s="106" t="s">
        <v>923</v>
      </c>
      <c r="E418" s="107" t="s">
        <v>657</v>
      </c>
      <c r="F418" s="106" t="s">
        <v>368</v>
      </c>
      <c r="G418" s="106" t="s">
        <v>49</v>
      </c>
      <c r="H418" s="105">
        <v>14</v>
      </c>
      <c r="I418" s="105">
        <f t="shared" ref="I418" si="128">ROUNDUP(H418*30%,0)</f>
        <v>5</v>
      </c>
      <c r="J418" s="105">
        <f t="shared" si="126"/>
        <v>38</v>
      </c>
      <c r="K418" s="105">
        <f t="shared" si="124"/>
        <v>3</v>
      </c>
      <c r="L418" s="105">
        <f t="shared" si="127"/>
        <v>41</v>
      </c>
    </row>
    <row r="419" spans="1:12" s="105" customFormat="1" ht="24.5" customHeight="1">
      <c r="A419" s="105" t="s">
        <v>1003</v>
      </c>
      <c r="B419" s="105" t="s">
        <v>934</v>
      </c>
      <c r="C419" s="106" t="s">
        <v>924</v>
      </c>
      <c r="D419" s="106" t="s">
        <v>925</v>
      </c>
      <c r="E419" s="107" t="s">
        <v>657</v>
      </c>
      <c r="F419" s="106" t="s">
        <v>368</v>
      </c>
      <c r="G419" s="106" t="s">
        <v>50</v>
      </c>
      <c r="H419" s="105">
        <v>16</v>
      </c>
      <c r="I419" s="105">
        <f t="shared" si="121"/>
        <v>4</v>
      </c>
      <c r="J419" s="105">
        <f t="shared" si="126"/>
        <v>40</v>
      </c>
      <c r="K419" s="105">
        <f t="shared" si="124"/>
        <v>4</v>
      </c>
      <c r="L419" s="105">
        <f t="shared" si="127"/>
        <v>44</v>
      </c>
    </row>
    <row r="420" spans="1:12" s="105" customFormat="1" ht="24.5" customHeight="1">
      <c r="A420" s="105" t="s">
        <v>1003</v>
      </c>
      <c r="B420" s="105" t="s">
        <v>934</v>
      </c>
      <c r="C420" s="106" t="s">
        <v>926</v>
      </c>
      <c r="D420" s="106" t="s">
        <v>927</v>
      </c>
      <c r="E420" s="107" t="s">
        <v>657</v>
      </c>
      <c r="F420" s="106" t="s">
        <v>368</v>
      </c>
      <c r="G420" s="106" t="s">
        <v>51</v>
      </c>
      <c r="H420" s="105">
        <v>3</v>
      </c>
      <c r="I420" s="105">
        <f>ROUNDUP(H420*40%,0)</f>
        <v>2</v>
      </c>
      <c r="J420" s="105">
        <f t="shared" si="126"/>
        <v>10</v>
      </c>
      <c r="K420" s="105">
        <f t="shared" si="124"/>
        <v>1</v>
      </c>
      <c r="L420" s="105">
        <f t="shared" si="127"/>
        <v>11</v>
      </c>
    </row>
    <row r="421" spans="1:12" s="105" customFormat="1" ht="24.5" customHeight="1">
      <c r="A421" s="105" t="s">
        <v>1003</v>
      </c>
      <c r="B421" s="105" t="s">
        <v>934</v>
      </c>
      <c r="C421" s="106" t="s">
        <v>928</v>
      </c>
      <c r="D421" s="106" t="s">
        <v>929</v>
      </c>
      <c r="E421" s="107" t="s">
        <v>657</v>
      </c>
      <c r="F421" s="106" t="s">
        <v>368</v>
      </c>
      <c r="G421" s="106" t="s">
        <v>52</v>
      </c>
      <c r="H421" s="105">
        <v>11</v>
      </c>
      <c r="I421" s="105">
        <f t="shared" ref="I421" si="129">ROUNDUP(H421*30%,0)</f>
        <v>4</v>
      </c>
      <c r="J421" s="105">
        <f t="shared" si="126"/>
        <v>30</v>
      </c>
      <c r="K421" s="105">
        <f t="shared" si="124"/>
        <v>3</v>
      </c>
      <c r="L421" s="105">
        <f t="shared" si="127"/>
        <v>33</v>
      </c>
    </row>
    <row r="422" spans="1:12" s="105" customFormat="1" ht="24.5" customHeight="1">
      <c r="A422" s="105" t="s">
        <v>1003</v>
      </c>
      <c r="B422" s="105" t="s">
        <v>934</v>
      </c>
      <c r="C422" s="106" t="s">
        <v>930</v>
      </c>
      <c r="D422" s="106" t="s">
        <v>931</v>
      </c>
      <c r="E422" s="107" t="s">
        <v>657</v>
      </c>
      <c r="F422" s="106" t="s">
        <v>368</v>
      </c>
      <c r="G422" s="106" t="s">
        <v>63</v>
      </c>
      <c r="H422" s="105">
        <v>2</v>
      </c>
      <c r="I422" s="105">
        <f>ROUNDUP(H422*40%,0)</f>
        <v>1</v>
      </c>
      <c r="J422" s="105">
        <f t="shared" si="126"/>
        <v>6</v>
      </c>
      <c r="K422" s="105">
        <f t="shared" si="124"/>
        <v>1</v>
      </c>
      <c r="L422" s="105">
        <f t="shared" si="127"/>
        <v>7</v>
      </c>
    </row>
  </sheetData>
  <autoFilter ref="A2:P422" xr:uid="{845806A2-5B37-4728-9476-8761A9203495}"/>
  <pageMargins left="0.7" right="0.7" top="0.75" bottom="0.75" header="0.3" footer="0.3"/>
  <pageSetup paperSize="9" scale="67" orientation="landscape" r:id="rId1"/>
  <headerFooter>
    <oddHeader>&amp;BBarcodes&amp;B</oddHeader>
    <evenHeader>&amp;D
RAPHARACING\RACHEL.GRAHAM
Page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4A9963-FB95-4653-90DC-49354D750875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EF21F7F4-9E2B-486E-955D-9E724F1E11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908CEA-99AD-4541-A415-314D04F5A5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PO</vt:lpstr>
      <vt:lpstr>Barcodes</vt:lpstr>
      <vt:lpstr>Barcodes!Print_Area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Quy To Ngoc Thanh</cp:lastModifiedBy>
  <cp:lastPrinted>2025-03-11T09:14:05Z</cp:lastPrinted>
  <dcterms:created xsi:type="dcterms:W3CDTF">2020-11-11T02:21:38Z</dcterms:created>
  <dcterms:modified xsi:type="dcterms:W3CDTF">2025-08-13T09:54:26Z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