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REACTION DIFFUSION/"/>
    </mc:Choice>
  </mc:AlternateContent>
  <xr:revisionPtr revIDLastSave="1022" documentId="6_{13C73650-2F37-4722-8F0F-29C69CA899BB}" xr6:coauthVersionLast="47" xr6:coauthVersionMax="47" xr10:uidLastSave="{6334F27E-1EF8-45D3-B561-F48BB5BF372C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Barcodes!$A$2:$P$8</definedName>
    <definedName name="BARCODE">#REF!</definedName>
    <definedName name="COLOR">#REF!</definedName>
    <definedName name="_xlnm.Print_Area" localSheetId="1">Barcodes!$A$1:$L$8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L3" i="6"/>
  <c r="I13" i="2"/>
  <c r="K4" i="6"/>
  <c r="K5" i="6"/>
  <c r="K6" i="6"/>
  <c r="K7" i="6"/>
  <c r="K8" i="6"/>
  <c r="K3" i="6"/>
  <c r="I5" i="6"/>
  <c r="J5" i="6" s="1"/>
  <c r="I6" i="6"/>
  <c r="J6" i="6" s="1"/>
  <c r="I7" i="6"/>
  <c r="J7" i="6" s="1"/>
  <c r="I8" i="6"/>
  <c r="J8" i="6" s="1"/>
  <c r="I4" i="6"/>
  <c r="J4" i="6" s="1"/>
  <c r="L6" i="6" l="1"/>
  <c r="L5" i="6"/>
  <c r="L7" i="6"/>
  <c r="L8" i="6"/>
  <c r="I18" i="2"/>
  <c r="F20" i="2"/>
  <c r="I3" i="6" l="1"/>
  <c r="J3" i="6" s="1"/>
  <c r="L1" i="6" l="1"/>
  <c r="L4" i="6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<sst xmlns="http://schemas.openxmlformats.org/spreadsheetml/2006/main" count="101" uniqueCount="80">
  <si>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</si>
  <si>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</si>
  <si>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</si>
  <si>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</si>
  <si>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</si>
  <si>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</si>
  <si>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</si>
  <si>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</si>
  <si>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</si>
  <si>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</si>
  <si>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</si>
  <si>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</si>
  <si>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</si>
  <si>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</si>
  <si>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</si>
  <si>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</si>
  <si>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</si>
  <si>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</si>
  <si>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</si>
  <si>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</si>
  <si>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</si>
  <si>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</si>
  <si>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</si>
  <si>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</si>
  <si>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</si>
  <si>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</si>
  <si>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</si>
  <si>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</si>
  <si>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</si>
  <si>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</si>
  <si>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</si>
  <si>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</si>
  <si>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</si>
  <si>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</si>
  <si>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</si>
  <si>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</si>
  <si>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</si>
  <si>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</si>
  <si>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</si>
  <si>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</si>
  <si>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</si>
  <si>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</si>
  <si>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</si>
  <si>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</si>
  <si>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</si>
  <si>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</si>
  <si>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</si>
  <si>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</si>
  <si>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</si>
  <si>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</si>
  <si>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</si>
  <si>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</si>
  <si>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</si>
  <si>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</si>
  <si>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</si>
  <si>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</si>
  <si>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</si>
  <si>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</si>
  <si>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</si>
  <si>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</si>
  <si>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</si>
  <si>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</si>
  <si>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R12  SS26   G2939</t>
  </si>
  <si>
    <t>BLK</t>
  </si>
  <si>
    <t>SS26 - REACTION DIFFUSION</t>
  </si>
  <si>
    <t>DAF01XXBLKLRG</t>
  </si>
  <si>
    <t>5059526554257</t>
  </si>
  <si>
    <t>Long Sleeve T-Shirt - Reaction-diffusion</t>
  </si>
  <si>
    <t>DAF01XXBLKMED</t>
  </si>
  <si>
    <t>5059526554240</t>
  </si>
  <si>
    <t>DAF01XXBLKSML</t>
  </si>
  <si>
    <t>5059526554233</t>
  </si>
  <si>
    <t>DAF01XXBLKXLG</t>
  </si>
  <si>
    <t>5059526554264</t>
  </si>
  <si>
    <t>DAF01XXBLKXSM</t>
  </si>
  <si>
    <t>5059526554226</t>
  </si>
  <si>
    <t>DAF01XXBLKXXL</t>
  </si>
  <si>
    <t>5059526554271</t>
  </si>
  <si>
    <t>C0046-LST051</t>
  </si>
  <si>
    <t>DAF01XX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</si>
</sst>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abSelected="1" view="pageBreakPreview" topLeftCell="A10" zoomScale="55" zoomScaleNormal="55" zoomScaleSheetLayoutView="55" zoomScalePageLayoutView="55" workbookViewId="0">
      <selection activeCell="I18" sqref="I18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2" t="s">
        <v>6</v>
      </c>
      <c r="G5" s="113"/>
      <c r="H5" s="116" t="s">
        <v>37</v>
      </c>
      <c r="I5" s="117"/>
      <c r="J5" s="19"/>
      <c r="K5" s="19"/>
      <c r="L5" s="20"/>
      <c r="M5" s="21" t="s">
        <v>7</v>
      </c>
      <c r="N5" s="22">
        <v>45869</v>
      </c>
    </row>
    <row r="6" spans="1:21" ht="30.75" customHeight="1">
      <c r="A6" s="93" t="s">
        <v>8</v>
      </c>
      <c r="B6" s="23"/>
      <c r="D6" s="24"/>
      <c r="E6" s="18"/>
      <c r="F6" s="112" t="s">
        <v>9</v>
      </c>
      <c r="G6" s="113"/>
      <c r="H6" s="109" t="s">
        <v>64</v>
      </c>
      <c r="I6" s="110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1"/>
      <c r="C7" s="111"/>
      <c r="D7" s="26"/>
      <c r="E7" s="18"/>
      <c r="F7" s="112" t="s">
        <v>12</v>
      </c>
      <c r="G7" s="113"/>
      <c r="H7" s="114">
        <f>N5+20</f>
        <v>45889</v>
      </c>
      <c r="I7" s="115"/>
      <c r="J7" s="19"/>
      <c r="K7" s="19"/>
      <c r="L7" s="20"/>
      <c r="M7" s="21" t="s">
        <v>13</v>
      </c>
      <c r="N7" s="27" t="s">
        <v>62</v>
      </c>
    </row>
    <row r="8" spans="1:21" ht="30.75" customHeight="1">
      <c r="A8" s="94" t="s">
        <v>14</v>
      </c>
      <c r="B8" s="121"/>
      <c r="C8" s="121"/>
      <c r="D8" s="28"/>
      <c r="E8" s="18"/>
      <c r="F8" s="112" t="s">
        <v>15</v>
      </c>
      <c r="G8" s="113"/>
      <c r="H8" s="114">
        <f>N5+30</f>
        <v>45899</v>
      </c>
      <c r="I8" s="115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1571</v>
      </c>
      <c r="J11" s="41">
        <v>0</v>
      </c>
      <c r="K11" s="41">
        <f t="shared" ref="K11" si="0">I11-J11</f>
        <v>1571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1571</v>
      </c>
      <c r="J13" s="61"/>
      <c r="K13" s="60">
        <f>SUM(K11:K12)</f>
        <v>1571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9" t="s">
        <v>31</v>
      </c>
      <c r="B15" s="119"/>
      <c r="C15" s="70"/>
      <c r="D15" s="71"/>
      <c r="E15" s="120" t="s">
        <v>32</v>
      </c>
      <c r="F15" s="120"/>
      <c r="G15" s="120"/>
      <c r="H15" s="72"/>
      <c r="I15" s="73"/>
      <c r="J15" s="73"/>
      <c r="K15" s="73"/>
      <c r="L15" s="118" t="s">
        <v>33</v>
      </c>
      <c r="M15" s="118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I11-56</f>
        <v>1515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>
        <f>3637+930</f>
        <v>4567</v>
      </c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9"/>
  <sheetViews>
    <sheetView view="pageBreakPreview" topLeftCell="A2" zoomScale="85" zoomScaleNormal="100" zoomScaleSheetLayoutView="85" workbookViewId="0">
      <selection activeCell="J7" sqref="J7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5" customWidth="1"/>
    <col min="6" max="6" width="15.453125" customWidth="1"/>
    <col min="7" max="7" width="13.81640625" customWidth="1"/>
    <col min="8" max="12" width="10.26953125" customWidth="1"/>
  </cols>
  <sheetData>
    <row r="1" spans="1:12">
      <c r="L1">
        <f>SUBTOTAL(9,L3:L8)</f>
        <v>1571</v>
      </c>
    </row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6" customFormat="1" ht="43" customHeight="1">
      <c r="A3" s="106" t="s">
        <v>78</v>
      </c>
      <c r="B3" s="106" t="s">
        <v>79</v>
      </c>
      <c r="C3" s="107" t="s">
        <v>65</v>
      </c>
      <c r="D3" s="107" t="s">
        <v>66</v>
      </c>
      <c r="E3" s="108" t="s">
        <v>67</v>
      </c>
      <c r="F3" s="107" t="s">
        <v>63</v>
      </c>
      <c r="G3" s="107" t="s">
        <v>48</v>
      </c>
      <c r="H3" s="106">
        <v>161</v>
      </c>
      <c r="I3" s="106">
        <f>ROUNDUP(H3*30%,0)</f>
        <v>49</v>
      </c>
      <c r="J3" s="106">
        <f>SUM(H3:I3)*2</f>
        <v>420</v>
      </c>
      <c r="K3" s="106">
        <f>ROUNDUP((H3/10)*2,0)</f>
        <v>33</v>
      </c>
      <c r="L3" s="106">
        <f>J3+K3</f>
        <v>453</v>
      </c>
    </row>
    <row r="4" spans="1:12" s="106" customFormat="1" ht="43" customHeight="1">
      <c r="A4" s="106" t="s">
        <v>78</v>
      </c>
      <c r="B4" s="106" t="s">
        <v>79</v>
      </c>
      <c r="C4" s="107" t="s">
        <v>68</v>
      </c>
      <c r="D4" s="107" t="s">
        <v>69</v>
      </c>
      <c r="E4" s="108" t="s">
        <v>67</v>
      </c>
      <c r="F4" s="107" t="s">
        <v>63</v>
      </c>
      <c r="G4" s="107" t="s">
        <v>49</v>
      </c>
      <c r="H4" s="106">
        <v>186</v>
      </c>
      <c r="I4" s="106">
        <f>ROUNDUP(H4*30%,0)</f>
        <v>56</v>
      </c>
      <c r="J4" s="106">
        <f>SUM(H4:I4)*2</f>
        <v>484</v>
      </c>
      <c r="K4" s="106">
        <f t="shared" ref="K4:K8" si="0">ROUNDUP((H4/10)*2,0)</f>
        <v>38</v>
      </c>
      <c r="L4" s="106">
        <f>J4+K4</f>
        <v>522</v>
      </c>
    </row>
    <row r="5" spans="1:12" s="106" customFormat="1" ht="43" customHeight="1">
      <c r="A5" s="106" t="s">
        <v>78</v>
      </c>
      <c r="B5" s="106" t="s">
        <v>79</v>
      </c>
      <c r="C5" s="107" t="s">
        <v>70</v>
      </c>
      <c r="D5" s="107" t="s">
        <v>71</v>
      </c>
      <c r="E5" s="108" t="s">
        <v>67</v>
      </c>
      <c r="F5" s="107" t="s">
        <v>63</v>
      </c>
      <c r="G5" s="107" t="s">
        <v>50</v>
      </c>
      <c r="H5" s="106">
        <v>84</v>
      </c>
      <c r="I5" s="106">
        <f t="shared" ref="I5:I8" si="1">ROUNDUP(H5*30%,0)</f>
        <v>26</v>
      </c>
      <c r="J5" s="106">
        <f t="shared" ref="J5:J8" si="2">SUM(H5:I5)*2</f>
        <v>220</v>
      </c>
      <c r="K5" s="106">
        <f t="shared" si="0"/>
        <v>17</v>
      </c>
      <c r="L5" s="106">
        <f t="shared" ref="L5:L8" si="3">J5+K5</f>
        <v>237</v>
      </c>
    </row>
    <row r="6" spans="1:12" s="106" customFormat="1" ht="43" customHeight="1">
      <c r="A6" s="106" t="s">
        <v>78</v>
      </c>
      <c r="B6" s="106" t="s">
        <v>79</v>
      </c>
      <c r="C6" s="107" t="s">
        <v>72</v>
      </c>
      <c r="D6" s="107" t="s">
        <v>73</v>
      </c>
      <c r="E6" s="108" t="s">
        <v>67</v>
      </c>
      <c r="F6" s="107" t="s">
        <v>63</v>
      </c>
      <c r="G6" s="107" t="s">
        <v>51</v>
      </c>
      <c r="H6" s="106">
        <v>81</v>
      </c>
      <c r="I6" s="106">
        <f t="shared" si="1"/>
        <v>25</v>
      </c>
      <c r="J6" s="106">
        <f t="shared" si="2"/>
        <v>212</v>
      </c>
      <c r="K6" s="106">
        <f t="shared" si="0"/>
        <v>17</v>
      </c>
      <c r="L6" s="106">
        <f t="shared" si="3"/>
        <v>229</v>
      </c>
    </row>
    <row r="7" spans="1:12" s="106" customFormat="1" ht="43" customHeight="1">
      <c r="A7" s="106" t="s">
        <v>78</v>
      </c>
      <c r="B7" s="106" t="s">
        <v>79</v>
      </c>
      <c r="C7" s="107" t="s">
        <v>74</v>
      </c>
      <c r="D7" s="107" t="s">
        <v>75</v>
      </c>
      <c r="E7" s="108" t="s">
        <v>67</v>
      </c>
      <c r="F7" s="107" t="s">
        <v>63</v>
      </c>
      <c r="G7" s="107" t="s">
        <v>52</v>
      </c>
      <c r="H7" s="106">
        <v>17</v>
      </c>
      <c r="I7" s="106">
        <f t="shared" si="1"/>
        <v>6</v>
      </c>
      <c r="J7" s="106">
        <f t="shared" si="2"/>
        <v>46</v>
      </c>
      <c r="K7" s="106">
        <f t="shared" si="0"/>
        <v>4</v>
      </c>
      <c r="L7" s="106">
        <f t="shared" si="3"/>
        <v>50</v>
      </c>
    </row>
    <row r="8" spans="1:12" s="106" customFormat="1" ht="43" customHeight="1">
      <c r="A8" s="106" t="s">
        <v>78</v>
      </c>
      <c r="B8" s="106" t="s">
        <v>79</v>
      </c>
      <c r="C8" s="107" t="s">
        <v>76</v>
      </c>
      <c r="D8" s="107" t="s">
        <v>77</v>
      </c>
      <c r="E8" s="108" t="s">
        <v>67</v>
      </c>
      <c r="F8" s="107" t="s">
        <v>63</v>
      </c>
      <c r="G8" s="107" t="s">
        <v>53</v>
      </c>
      <c r="H8" s="106">
        <v>28</v>
      </c>
      <c r="I8" s="106">
        <f t="shared" si="1"/>
        <v>9</v>
      </c>
      <c r="J8" s="106">
        <f t="shared" si="2"/>
        <v>74</v>
      </c>
      <c r="K8" s="106">
        <f t="shared" si="0"/>
        <v>6</v>
      </c>
      <c r="L8" s="106">
        <f t="shared" si="3"/>
        <v>80</v>
      </c>
    </row>
    <row r="9" spans="1:12" s="104" customFormat="1">
      <c r="E9" s="101"/>
    </row>
  </sheetData>
  <autoFilter ref="A2:P8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2025-08-01T06:47:56Z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