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USA COMMERCIAL/"/>
    </mc:Choice>
  </mc:AlternateContent>
  <xr:revisionPtr revIDLastSave="1120" documentId="6_{13C73650-2F37-4722-8F0F-29C69CA899BB}" xr6:coauthVersionLast="47" xr6:coauthVersionMax="47" xr10:uidLastSave="{33C104CB-36CA-4F71-8CF4-4EBBD6461B2D}"/>
  <bookViews>
    <workbookView xWindow="-110" yWindow="-110" windowWidth="19420" windowHeight="10300" firstSheet="1" activeTab="2" xr2:uid="{00000000-000D-0000-FFFF-FFFF00000000}"/>
  </bookViews>
  <sheets>
    <sheet name="PO" sheetId="2" state="hidden" r:id="rId1"/>
    <sheet name="PO (2)" sheetId="7" r:id="rId2"/>
    <sheet name="Barcodes" sheetId="6" r:id="rId3"/>
  </sheets>
  <definedNames>
    <definedName name="_xlnm._FilterDatabase" localSheetId="2" hidden="1">Barcodes!$A$2:$M$11</definedName>
    <definedName name="BARCODE">#REF!</definedName>
    <definedName name="COLOR">#REF!</definedName>
    <definedName name="_xlnm.Print_Area" localSheetId="2">Barcodes!$A$1:$L$11</definedName>
    <definedName name="_xlnm.Print_Area" localSheetId="0">PO!$A$1:$N$15</definedName>
    <definedName name="_xlnm.Print_Area" localSheetId="1">'PO (2)'!$A$1:$N$15</definedName>
    <definedName name="_xlnm.Print_Titles" localSheetId="0">PO!$4:$10</definedName>
    <definedName name="_xlnm.Print_Titles" localSheetId="1">'PO (2)'!$4:$10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6" l="1"/>
  <c r="K3" i="6"/>
  <c r="I4" i="6"/>
  <c r="I5" i="6"/>
  <c r="I6" i="6"/>
  <c r="I7" i="6"/>
  <c r="I8" i="6"/>
  <c r="I9" i="6"/>
  <c r="I10" i="6"/>
  <c r="I11" i="6"/>
  <c r="I3" i="6"/>
  <c r="H1" i="6"/>
  <c r="I17" i="7"/>
  <c r="K8" i="6"/>
  <c r="K11" i="6"/>
  <c r="K9" i="6"/>
  <c r="H8" i="7"/>
  <c r="H7" i="7"/>
  <c r="F20" i="7" l="1"/>
  <c r="I13" i="7"/>
  <c r="K11" i="7"/>
  <c r="M11" i="7" s="1"/>
  <c r="M13" i="7" s="1"/>
  <c r="K13" i="7" l="1"/>
  <c r="K4" i="6" l="1"/>
  <c r="K6" i="6"/>
  <c r="K7" i="6"/>
  <c r="K10" i="6"/>
  <c r="K5" i="6"/>
  <c r="J4" i="6"/>
  <c r="J3" i="6"/>
  <c r="J6" i="6"/>
  <c r="J7" i="6"/>
  <c r="J10" i="6"/>
  <c r="J9" i="6"/>
  <c r="J8" i="6"/>
  <c r="J11" i="6"/>
  <c r="J5" i="6"/>
  <c r="L4" i="6" l="1"/>
  <c r="L8" i="6"/>
  <c r="L10" i="6"/>
  <c r="L7" i="6"/>
  <c r="L6" i="6"/>
  <c r="L3" i="6"/>
  <c r="L11" i="6"/>
  <c r="L5" i="6"/>
  <c r="L9" i="6"/>
  <c r="I17" i="2" l="1"/>
  <c r="F20" i="2"/>
  <c r="I13" i="2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<sst xmlns="http://schemas.openxmlformats.org/spreadsheetml/2006/main" count="169" uniqueCount="90">
  <si>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</si>
  <si>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</si>
  <si>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</si>
  <si>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</si>
  <si>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</si>
  <si>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</si>
  <si>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</si>
  <si>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</si>
  <si>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</si>
  <si>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</si>
  <si>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</si>
  <si>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</si>
  <si>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</si>
  <si>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</si>
  <si>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</si>
  <si>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</si>
  <si>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</si>
  <si>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</si>
  <si>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</si>
  <si>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</si>
  <si>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</si>
  <si>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</si>
  <si>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</si>
  <si>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</si>
  <si>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</si>
  <si>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</si>
  <si>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</si>
  <si>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</si>
  <si>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</si>
  <si>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</si>
  <si>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</si>
  <si>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</si>
  <si>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</si>
  <si>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</si>
  <si>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</si>
  <si>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</si>
  <si>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</si>
  <si>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</si>
  <si>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</si>
  <si>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</si>
  <si>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</si>
  <si>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</si>
  <si>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</si>
  <si>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</si>
  <si>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</si>
  <si>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</si>
  <si>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</si>
  <si>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</si>
  <si>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</si>
  <si>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</si>
  <si>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</si>
  <si>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</si>
  <si>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</si>
  <si>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</si>
  <si>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</si>
  <si>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</si>
  <si>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</si>
  <si>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</si>
  <si>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</si>
  <si>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</si>
  <si>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SS26 - PERFORMANCE</t>
  </si>
  <si>
    <t>R12  SS26   G2939</t>
  </si>
  <si>
    <t>THANH QUÝ / TIÊN</t>
  </si>
  <si>
    <t>THANH QUÝ / QUỲNH</t>
  </si>
  <si>
    <t>USA Men's Short Sleeve Cotton T-Shirt</t>
  </si>
  <si>
    <t>USA Women's Short Sleeve Cotton T-Shirt</t>
  </si>
  <si>
    <t>SS26 - USA COMMERCIAL_X2</t>
  </si>
  <si>
    <t>UMT01XXFLALRG</t>
  </si>
  <si>
    <t>5059526572671</t>
  </si>
  <si>
    <t>FLA</t>
  </si>
  <si>
    <t>UMT01XXFLAMED</t>
  </si>
  <si>
    <t>5059526572664</t>
  </si>
  <si>
    <t>UMT01XXFLASML</t>
  </si>
  <si>
    <t>5059526572657</t>
  </si>
  <si>
    <t>UMT01XXFLAXLG</t>
  </si>
  <si>
    <t>5059526572688</t>
  </si>
  <si>
    <t>UMT01XXFLAXXL</t>
  </si>
  <si>
    <t>5059526572695</t>
  </si>
  <si>
    <t>UWT01XXFLALRG</t>
  </si>
  <si>
    <t>5059526572756</t>
  </si>
  <si>
    <t>UWT01XXFLAMED</t>
  </si>
  <si>
    <t>5059526572749</t>
  </si>
  <si>
    <t>UWT01XXFLASML</t>
  </si>
  <si>
    <t>5059526572732</t>
  </si>
  <si>
    <t>UWT01XXFLAXLG</t>
  </si>
  <si>
    <t>5059526572763</t>
  </si>
  <si>
    <t>C0046-SST492</t>
  </si>
  <si>
    <t>C0046-SST493</t>
  </si>
  <si>
    <t>UMT01XX</t>
  </si>
  <si>
    <t>UWT01XX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</si>
</sst>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49" fontId="22" fillId="0" borderId="1" xfId="0" applyNumberFormat="1" applyFont="1" applyBorder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left" vertical="center"/>
    </xf>
    <xf numFmtId="0" fontId="6" fillId="4" borderId="5" xfId="6" applyFont="1" applyFill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2" name="Picture 1">
          <a:extLst>
            <a:ext uri="{FF2B5EF4-FFF2-40B4-BE49-F238E27FC236}">
              <a16:creationId xmlns:a16="http://schemas.microsoft.com/office/drawing/2014/main" id="{341BABED-ECBD-4703-A487-F2B9BF1A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63409" y="4397663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view="pageBreakPreview" topLeftCell="A3" zoomScale="55" zoomScaleNormal="55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53</v>
      </c>
      <c r="D5" s="17"/>
      <c r="E5" s="18"/>
      <c r="F5" s="110" t="s">
        <v>6</v>
      </c>
      <c r="G5" s="111"/>
      <c r="H5" s="119" t="s">
        <v>37</v>
      </c>
      <c r="I5" s="120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10" t="s">
        <v>9</v>
      </c>
      <c r="G6" s="111"/>
      <c r="H6" s="121" t="s">
        <v>60</v>
      </c>
      <c r="I6" s="122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8"/>
      <c r="C7" s="118"/>
      <c r="D7" s="26"/>
      <c r="E7" s="18"/>
      <c r="F7" s="110" t="s">
        <v>12</v>
      </c>
      <c r="G7" s="111"/>
      <c r="H7" s="112">
        <f>N5+20</f>
        <v>45825</v>
      </c>
      <c r="I7" s="113"/>
      <c r="J7" s="19"/>
      <c r="K7" s="19"/>
      <c r="L7" s="20"/>
      <c r="M7" s="21" t="s">
        <v>13</v>
      </c>
      <c r="N7" s="27" t="s">
        <v>61</v>
      </c>
    </row>
    <row r="8" spans="1:21" ht="30.75" customHeight="1">
      <c r="A8" s="94" t="s">
        <v>14</v>
      </c>
      <c r="B8" s="117"/>
      <c r="C8" s="117"/>
      <c r="D8" s="28"/>
      <c r="E8" s="18"/>
      <c r="F8" s="110" t="s">
        <v>15</v>
      </c>
      <c r="G8" s="111"/>
      <c r="H8" s="112">
        <f>N5+30</f>
        <v>45835</v>
      </c>
      <c r="I8" s="113"/>
      <c r="J8" s="29"/>
      <c r="K8" s="29"/>
      <c r="L8" s="20"/>
      <c r="M8" s="21" t="s">
        <v>16</v>
      </c>
      <c r="N8" s="30" t="s">
        <v>62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42707</v>
      </c>
      <c r="J11" s="41">
        <v>0</v>
      </c>
      <c r="K11" s="41">
        <f t="shared" ref="K11" si="0">I11-J11</f>
        <v>42707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42707</v>
      </c>
      <c r="J13" s="61"/>
      <c r="K13" s="60">
        <f>SUM(K11:K12)</f>
        <v>42707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5" t="s">
        <v>31</v>
      </c>
      <c r="B15" s="115"/>
      <c r="C15" s="70"/>
      <c r="D15" s="71"/>
      <c r="E15" s="116" t="s">
        <v>32</v>
      </c>
      <c r="F15" s="116"/>
      <c r="G15" s="116"/>
      <c r="H15" s="72"/>
      <c r="I15" s="73"/>
      <c r="J15" s="73"/>
      <c r="K15" s="73"/>
      <c r="L15" s="114" t="s">
        <v>33</v>
      </c>
      <c r="M15" s="114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3637-36</f>
        <v>3601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F5:G5"/>
    <mergeCell ref="H5:I5"/>
    <mergeCell ref="F6:G6"/>
    <mergeCell ref="H6:I6"/>
    <mergeCell ref="F8:G8"/>
    <mergeCell ref="H8:I8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DE9D-32FF-4F16-BE8C-E655B076F4DE}">
  <sheetPr>
    <pageSetUpPr fitToPage="1"/>
  </sheetPr>
  <dimension ref="A1:U60"/>
  <sheetViews>
    <sheetView view="pageBreakPreview" topLeftCell="A5" zoomScale="55" zoomScaleNormal="55" zoomScaleSheetLayoutView="55" zoomScalePageLayoutView="55" workbookViewId="0">
      <selection activeCell="L11" sqref="L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53</v>
      </c>
      <c r="D5" s="17"/>
      <c r="E5" s="18"/>
      <c r="F5" s="110" t="s">
        <v>6</v>
      </c>
      <c r="G5" s="111"/>
      <c r="H5" s="119" t="s">
        <v>37</v>
      </c>
      <c r="I5" s="120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10" t="s">
        <v>9</v>
      </c>
      <c r="G6" s="111"/>
      <c r="H6" s="108" t="s">
        <v>66</v>
      </c>
      <c r="I6" s="109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8"/>
      <c r="C7" s="118"/>
      <c r="D7" s="26"/>
      <c r="E7" s="18"/>
      <c r="F7" s="110" t="s">
        <v>12</v>
      </c>
      <c r="G7" s="111"/>
      <c r="H7" s="112">
        <f>N5+20</f>
        <v>45825</v>
      </c>
      <c r="I7" s="113"/>
      <c r="J7" s="19"/>
      <c r="K7" s="19"/>
      <c r="L7" s="20"/>
      <c r="M7" s="21" t="s">
        <v>13</v>
      </c>
      <c r="N7" s="27" t="s">
        <v>61</v>
      </c>
    </row>
    <row r="8" spans="1:21" ht="30.75" customHeight="1">
      <c r="A8" s="94" t="s">
        <v>14</v>
      </c>
      <c r="B8" s="117"/>
      <c r="C8" s="117"/>
      <c r="D8" s="28"/>
      <c r="E8" s="18"/>
      <c r="F8" s="110" t="s">
        <v>15</v>
      </c>
      <c r="G8" s="111"/>
      <c r="H8" s="112">
        <f>N5+30</f>
        <v>45835</v>
      </c>
      <c r="I8" s="113"/>
      <c r="J8" s="29"/>
      <c r="K8" s="29"/>
      <c r="L8" s="20"/>
      <c r="M8" s="21" t="s">
        <v>16</v>
      </c>
      <c r="N8" s="30" t="s">
        <v>63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412</v>
      </c>
      <c r="J11" s="41">
        <v>0</v>
      </c>
      <c r="K11" s="41">
        <f t="shared" ref="K11" si="0">I11-J11</f>
        <v>412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412</v>
      </c>
      <c r="J13" s="61"/>
      <c r="K13" s="60">
        <f>SUM(K11:K12)</f>
        <v>412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5" t="s">
        <v>31</v>
      </c>
      <c r="B15" s="115"/>
      <c r="C15" s="70"/>
      <c r="D15" s="71"/>
      <c r="E15" s="116" t="s">
        <v>32</v>
      </c>
      <c r="F15" s="116"/>
      <c r="G15" s="116"/>
      <c r="H15" s="72"/>
      <c r="I15" s="73"/>
      <c r="J15" s="73"/>
      <c r="K15" s="73"/>
      <c r="L15" s="114" t="s">
        <v>33</v>
      </c>
      <c r="M15" s="114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I11-12</f>
        <v>400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B7:C7"/>
    <mergeCell ref="F7:G7"/>
    <mergeCell ref="H7:I7"/>
    <mergeCell ref="L15:M15"/>
    <mergeCell ref="F5:G5"/>
    <mergeCell ref="H5:I5"/>
    <mergeCell ref="F6:G6"/>
    <mergeCell ref="B8:C8"/>
    <mergeCell ref="F8:G8"/>
    <mergeCell ref="H8:I8"/>
    <mergeCell ref="A15:B15"/>
    <mergeCell ref="E15:G15"/>
  </mergeCells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M11"/>
  <sheetViews>
    <sheetView tabSelected="1" view="pageBreakPreview" topLeftCell="A5" zoomScale="85" zoomScaleNormal="100" zoomScaleSheetLayoutView="85" workbookViewId="0">
      <selection activeCell="D8" sqref="D8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35.81640625" style="104" customWidth="1"/>
    <col min="6" max="6" width="15.453125" customWidth="1"/>
    <col min="7" max="7" width="13.81640625" customWidth="1"/>
    <col min="8" max="12" width="10.26953125" customWidth="1"/>
  </cols>
  <sheetData>
    <row r="1" spans="1:13">
      <c r="H1">
        <f>SUBTOTAL(9,H3:H11)</f>
        <v>150</v>
      </c>
      <c r="L1">
        <f>SUBTOTAL(9,L3:L11)</f>
        <v>412</v>
      </c>
    </row>
    <row r="2" spans="1:13" s="101" customFormat="1" ht="51.75" customHeight="1">
      <c r="A2" s="103" t="s">
        <v>56</v>
      </c>
      <c r="B2" s="103" t="s">
        <v>55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0" t="s">
        <v>52</v>
      </c>
      <c r="I2" s="100" t="s">
        <v>54</v>
      </c>
      <c r="J2" s="100" t="s">
        <v>57</v>
      </c>
      <c r="K2" s="100" t="s">
        <v>58</v>
      </c>
      <c r="L2" s="102" t="s">
        <v>59</v>
      </c>
    </row>
    <row r="3" spans="1:13" s="105" customFormat="1" ht="33" customHeight="1">
      <c r="A3" s="105" t="s">
        <v>86</v>
      </c>
      <c r="B3" s="105" t="s">
        <v>88</v>
      </c>
      <c r="C3" s="106" t="s">
        <v>72</v>
      </c>
      <c r="D3" s="106" t="s">
        <v>73</v>
      </c>
      <c r="E3" s="107" t="s">
        <v>64</v>
      </c>
      <c r="F3" s="106" t="s">
        <v>69</v>
      </c>
      <c r="G3" s="106" t="s">
        <v>49</v>
      </c>
      <c r="H3" s="105">
        <v>15</v>
      </c>
      <c r="I3" s="105">
        <f>ROUNDUP(H3*30%,0)</f>
        <v>5</v>
      </c>
      <c r="J3" s="105">
        <f>(H3+I3)*2</f>
        <v>40</v>
      </c>
      <c r="K3" s="105">
        <f>ROUNDUP((H3/40)*2,0)</f>
        <v>1</v>
      </c>
      <c r="L3" s="105">
        <f>SUM(J3:K3)</f>
        <v>41</v>
      </c>
      <c r="M3" s="105">
        <v>0</v>
      </c>
    </row>
    <row r="4" spans="1:13" s="105" customFormat="1" ht="33" customHeight="1">
      <c r="A4" s="105" t="s">
        <v>86</v>
      </c>
      <c r="B4" s="105" t="s">
        <v>88</v>
      </c>
      <c r="C4" s="106" t="s">
        <v>70</v>
      </c>
      <c r="D4" s="106" t="s">
        <v>71</v>
      </c>
      <c r="E4" s="107" t="s">
        <v>64</v>
      </c>
      <c r="F4" s="106" t="s">
        <v>69</v>
      </c>
      <c r="G4" s="106" t="s">
        <v>48</v>
      </c>
      <c r="H4" s="105">
        <v>30</v>
      </c>
      <c r="I4" s="105">
        <f t="shared" ref="I4:I11" si="0">ROUNDUP(H4*30%,0)</f>
        <v>9</v>
      </c>
      <c r="J4" s="105">
        <f>(H4+I4)*2</f>
        <v>78</v>
      </c>
      <c r="K4" s="105">
        <f>ROUNDUP((H4/40)*2,0)</f>
        <v>2</v>
      </c>
      <c r="L4" s="105">
        <f>SUM(J4:K4)</f>
        <v>80</v>
      </c>
      <c r="M4" s="105">
        <v>0</v>
      </c>
    </row>
    <row r="5" spans="1:13" s="105" customFormat="1" ht="33" customHeight="1">
      <c r="A5" s="105" t="s">
        <v>86</v>
      </c>
      <c r="B5" s="105" t="s">
        <v>88</v>
      </c>
      <c r="C5" s="106" t="s">
        <v>67</v>
      </c>
      <c r="D5" s="106" t="s">
        <v>68</v>
      </c>
      <c r="E5" s="107" t="s">
        <v>64</v>
      </c>
      <c r="F5" s="106" t="s">
        <v>69</v>
      </c>
      <c r="G5" s="106" t="s">
        <v>47</v>
      </c>
      <c r="H5" s="105">
        <v>30</v>
      </c>
      <c r="I5" s="105">
        <f t="shared" si="0"/>
        <v>9</v>
      </c>
      <c r="J5" s="105">
        <f>(H5+I5)*2</f>
        <v>78</v>
      </c>
      <c r="K5" s="105">
        <f>ROUNDUP((H5/40)*2,0)</f>
        <v>2</v>
      </c>
      <c r="L5" s="105">
        <f>SUM(J5:K5)</f>
        <v>80</v>
      </c>
      <c r="M5" s="105">
        <v>0</v>
      </c>
    </row>
    <row r="6" spans="1:13" s="105" customFormat="1" ht="33" customHeight="1">
      <c r="A6" s="105" t="s">
        <v>86</v>
      </c>
      <c r="B6" s="105" t="s">
        <v>88</v>
      </c>
      <c r="C6" s="106" t="s">
        <v>74</v>
      </c>
      <c r="D6" s="106" t="s">
        <v>75</v>
      </c>
      <c r="E6" s="107" t="s">
        <v>64</v>
      </c>
      <c r="F6" s="106" t="s">
        <v>69</v>
      </c>
      <c r="G6" s="106" t="s">
        <v>50</v>
      </c>
      <c r="H6" s="105">
        <v>15</v>
      </c>
      <c r="I6" s="105">
        <f t="shared" si="0"/>
        <v>5</v>
      </c>
      <c r="J6" s="105">
        <f t="shared" ref="J6:J11" si="1">(H6+I6)*2</f>
        <v>40</v>
      </c>
      <c r="K6" s="105">
        <f t="shared" ref="K6:K7" si="2">ROUNDUP((H6/40)*2,0)</f>
        <v>1</v>
      </c>
      <c r="L6" s="105">
        <f t="shared" ref="L6:L11" si="3">SUM(J6:K6)</f>
        <v>41</v>
      </c>
      <c r="M6" s="105">
        <v>0</v>
      </c>
    </row>
    <row r="7" spans="1:13" s="105" customFormat="1" ht="33" customHeight="1">
      <c r="A7" s="105" t="s">
        <v>86</v>
      </c>
      <c r="B7" s="105" t="s">
        <v>88</v>
      </c>
      <c r="C7" s="106" t="s">
        <v>76</v>
      </c>
      <c r="D7" s="106" t="s">
        <v>77</v>
      </c>
      <c r="E7" s="107" t="s">
        <v>64</v>
      </c>
      <c r="F7" s="106" t="s">
        <v>69</v>
      </c>
      <c r="G7" s="106" t="s">
        <v>51</v>
      </c>
      <c r="H7" s="105">
        <v>15</v>
      </c>
      <c r="I7" s="105">
        <f t="shared" si="0"/>
        <v>5</v>
      </c>
      <c r="J7" s="105">
        <f t="shared" si="1"/>
        <v>40</v>
      </c>
      <c r="K7" s="105">
        <f t="shared" si="2"/>
        <v>1</v>
      </c>
      <c r="L7" s="105">
        <f t="shared" si="3"/>
        <v>41</v>
      </c>
      <c r="M7" s="105">
        <v>0</v>
      </c>
    </row>
    <row r="8" spans="1:13" s="105" customFormat="1" ht="33" customHeight="1">
      <c r="A8" s="105" t="s">
        <v>87</v>
      </c>
      <c r="B8" s="105" t="s">
        <v>89</v>
      </c>
      <c r="C8" s="106" t="s">
        <v>82</v>
      </c>
      <c r="D8" s="106" t="s">
        <v>83</v>
      </c>
      <c r="E8" s="107" t="s">
        <v>65</v>
      </c>
      <c r="F8" s="106" t="s">
        <v>69</v>
      </c>
      <c r="G8" s="106" t="s">
        <v>49</v>
      </c>
      <c r="H8" s="105">
        <v>12</v>
      </c>
      <c r="I8" s="105">
        <f t="shared" si="0"/>
        <v>4</v>
      </c>
      <c r="J8" s="105">
        <f>(H8+I8)*2</f>
        <v>32</v>
      </c>
      <c r="K8" s="105">
        <f>ROUNDUP((H8/10)*2,0)</f>
        <v>3</v>
      </c>
      <c r="L8" s="105">
        <f>SUM(J8:K8)</f>
        <v>35</v>
      </c>
      <c r="M8" s="105">
        <v>0</v>
      </c>
    </row>
    <row r="9" spans="1:13" s="105" customFormat="1" ht="33" customHeight="1">
      <c r="A9" s="105" t="s">
        <v>87</v>
      </c>
      <c r="B9" s="105" t="s">
        <v>89</v>
      </c>
      <c r="C9" s="106" t="s">
        <v>80</v>
      </c>
      <c r="D9" s="106" t="s">
        <v>81</v>
      </c>
      <c r="E9" s="107" t="s">
        <v>65</v>
      </c>
      <c r="F9" s="106" t="s">
        <v>69</v>
      </c>
      <c r="G9" s="106" t="s">
        <v>48</v>
      </c>
      <c r="H9" s="105">
        <v>12</v>
      </c>
      <c r="I9" s="105">
        <f t="shared" si="0"/>
        <v>4</v>
      </c>
      <c r="J9" s="105">
        <f t="shared" si="1"/>
        <v>32</v>
      </c>
      <c r="K9" s="105">
        <f>ROUNDUP((H9/10)*2,0)</f>
        <v>3</v>
      </c>
      <c r="L9" s="105">
        <f t="shared" si="3"/>
        <v>35</v>
      </c>
      <c r="M9" s="105">
        <v>0</v>
      </c>
    </row>
    <row r="10" spans="1:13" s="105" customFormat="1" ht="33" customHeight="1">
      <c r="A10" s="105" t="s">
        <v>87</v>
      </c>
      <c r="B10" s="105" t="s">
        <v>89</v>
      </c>
      <c r="C10" s="106" t="s">
        <v>78</v>
      </c>
      <c r="D10" s="106" t="s">
        <v>79</v>
      </c>
      <c r="E10" s="107" t="s">
        <v>65</v>
      </c>
      <c r="F10" s="106" t="s">
        <v>69</v>
      </c>
      <c r="G10" s="106" t="s">
        <v>47</v>
      </c>
      <c r="H10" s="105">
        <v>12</v>
      </c>
      <c r="I10" s="105">
        <f t="shared" si="0"/>
        <v>4</v>
      </c>
      <c r="J10" s="105">
        <f>(H10+I10)*2</f>
        <v>32</v>
      </c>
      <c r="K10" s="105">
        <f>ROUNDUP((H10/40)*2,0)</f>
        <v>1</v>
      </c>
      <c r="L10" s="105">
        <f>SUM(J10:K10)</f>
        <v>33</v>
      </c>
      <c r="M10" s="105">
        <v>0</v>
      </c>
    </row>
    <row r="11" spans="1:13" s="105" customFormat="1" ht="33" customHeight="1">
      <c r="A11" s="105" t="s">
        <v>87</v>
      </c>
      <c r="B11" s="105" t="s">
        <v>89</v>
      </c>
      <c r="C11" s="106" t="s">
        <v>84</v>
      </c>
      <c r="D11" s="106" t="s">
        <v>85</v>
      </c>
      <c r="E11" s="107" t="s">
        <v>65</v>
      </c>
      <c r="F11" s="106" t="s">
        <v>69</v>
      </c>
      <c r="G11" s="106" t="s">
        <v>50</v>
      </c>
      <c r="H11" s="105">
        <v>9</v>
      </c>
      <c r="I11" s="105">
        <f t="shared" si="0"/>
        <v>3</v>
      </c>
      <c r="J11" s="105">
        <f t="shared" si="1"/>
        <v>24</v>
      </c>
      <c r="K11" s="105">
        <f t="shared" ref="K11" si="4">ROUNDUP((H11/10)*2,0)</f>
        <v>2</v>
      </c>
      <c r="L11" s="105">
        <f t="shared" si="3"/>
        <v>26</v>
      </c>
      <c r="M11" s="105">
        <v>0</v>
      </c>
    </row>
  </sheetData>
  <autoFilter ref="A2:M11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PO</vt:lpstr>
      <vt:lpstr>PO (2)</vt:lpstr>
      <vt:lpstr>Barcodes</vt:lpstr>
      <vt:lpstr>Barcodes!Print_Area</vt:lpstr>
      <vt:lpstr>PO!Print_Area</vt:lpstr>
      <vt:lpstr>'PO (2)'!Print_Area</vt:lpstr>
      <vt:lpstr>PO!Print_Titles</vt:lpstr>
      <vt:lpstr>'PO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2025-05-23T07:41:39Z</cp:lastPrinted>
  <dcterms:created xsi:type="dcterms:W3CDTF">2020-11-11T02:21:38Z</dcterms:created>
  <dcterms:modified xsi:type="dcterms:W3CDTF">2025-10-02T09:51:35Z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