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DROP 1/"/>
    </mc:Choice>
  </mc:AlternateContent>
  <xr:revisionPtr revIDLastSave="1114" documentId="13_ncr:1_{060FD0D6-5963-4740-8591-6C5A8FB05237}" xr6:coauthVersionLast="47" xr6:coauthVersionMax="47" xr10:uidLastSave="{0BAEAD3F-32E6-473C-9716-CE4004CBE88C}"/>
  <bookViews>
    <workbookView xWindow="-110" yWindow="-110" windowWidth="19420" windowHeight="10300" activeTab="1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PO!$A$10:$U$10</definedName>
    <definedName name="_xlnm.Print_Area" localSheetId="1">'DETAIL 2'!$A$1:$P$6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5" l="1"/>
  <c r="K5" i="5" s="1"/>
  <c r="O11" i="2"/>
  <c r="K13" i="5"/>
  <c r="J8" i="5" l="1"/>
  <c r="I6" i="5" l="1"/>
  <c r="L11" i="2" l="1"/>
  <c r="K6" i="5" l="1"/>
  <c r="I11" i="2" s="1"/>
  <c r="J6" i="5"/>
  <c r="A5" i="5"/>
  <c r="I13" i="2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<sst xmlns="http://schemas.openxmlformats.org/spreadsheetml/2006/main" count="68" uniqueCount="66">
  <si>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</si>
  <si>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</si>
  <si>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</si>
  <si>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</si>
  <si>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</si>
  <si>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</si>
  <si>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</si>
  <si>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</si>
  <si>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</si>
  <si>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</si>
  <si>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</si>
  <si>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</si>
  <si>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</si>
  <si>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</si>
  <si>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</si>
  <si>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</si>
  <si>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</si>
  <si>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</si>
  <si>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</si>
  <si>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</si>
  <si>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</si>
  <si>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</si>
  <si>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</si>
  <si>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</si>
  <si>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</si>
  <si>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</si>
  <si>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</si>
  <si>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</si>
  <si>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</si>
  <si>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</si>
  <si>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</si>
  <si>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</si>
  <si>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</si>
  <si>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</si>
  <si>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</si>
  <si>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</si>
  <si>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</si>
  <si>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</si>
  <si>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</si>
  <si>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</si>
  <si>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</si>
  <si>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</si>
  <si>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</si>
  <si>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</si>
  <si>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</si>
  <si>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</si>
  <si>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</si>
  <si>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</si>
  <si>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</si>
  <si>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</si>
  <si>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</si>
  <si>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</si>
  <si>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</si>
  <si>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</si>
  <si>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</si>
  <si>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</si>
  <si>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</si>
  <si>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</si>
  <si>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</si>
  <si>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FW25 - DROP 1</t>
  </si>
  <si>
    <t>R12  FW25   G2887</t>
  </si>
  <si>
    <t>C0046-LST036</t>
  </si>
  <si>
    <t>LS TEE</t>
  </si>
  <si>
    <t>RCC x David Carson LS Tee</t>
  </si>
  <si>
    <t>SS25X50127TOP002</t>
  </si>
  <si>
    <t>CXD01XXMUL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</si>
</sst>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241300</xdr:colOff>
      <xdr:row>4</xdr:row>
      <xdr:rowOff>111125</xdr:rowOff>
    </xdr:from>
    <xdr:to>
      <xdr:col>15</xdr:col>
      <xdr:colOff>44450</xdr:colOff>
      <xdr:row>4</xdr:row>
      <xdr:rowOff>1841500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35400" y="1127125"/>
          <a:ext cx="1085850" cy="1730375"/>
        </a:xfrm>
        <a:prstGeom prst="rect">
          <a:avLst/>
        </a:prstGeom>
      </xdr:spPr>
    </xdr:pic>
    <xdr:clientData/>
  </xdr:twoCellAnchor>
  <xdr:twoCellAnchor editAs="oneCell">
    <xdr:from>
      <xdr:col>11</xdr:col>
      <xdr:colOff>107950</xdr:colOff>
      <xdr:row>4</xdr:row>
      <xdr:rowOff>527050</xdr:rowOff>
    </xdr:from>
    <xdr:to>
      <xdr:col>17</xdr:col>
      <xdr:colOff>266985</xdr:colOff>
      <xdr:row>4</xdr:row>
      <xdr:rowOff>1555803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C0CE8C-2E7A-5CB9-65BA-96502B85E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50" y="1543050"/>
          <a:ext cx="5543835" cy="1028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topLeftCell="A6" zoomScale="55" zoomScaleNormal="55" zoomScaleSheetLayoutView="55" zoomScalePageLayoutView="55" workbookViewId="0">
      <selection activeCell="K10" sqref="K10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45735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59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45755</v>
      </c>
      <c r="I7" s="114"/>
      <c r="J7" s="18"/>
      <c r="K7" s="18"/>
      <c r="L7" s="19"/>
      <c r="M7" s="20" t="s">
        <v>13</v>
      </c>
      <c r="N7" s="26" t="s">
        <v>60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45765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54</v>
      </c>
      <c r="D11" s="87" t="s">
        <v>52</v>
      </c>
      <c r="E11" s="87" t="s">
        <v>52</v>
      </c>
      <c r="F11" s="88" t="s">
        <v>53</v>
      </c>
      <c r="G11" s="89" t="s">
        <v>38</v>
      </c>
      <c r="H11" s="90" t="s">
        <v>35</v>
      </c>
      <c r="I11" s="92">
        <f>'DETAIL 2'!K6</f>
        <v>390</v>
      </c>
      <c r="J11" s="91">
        <v>0</v>
      </c>
      <c r="K11" s="91">
        <f t="shared" ref="K11" si="0">I11-J11</f>
        <v>390</v>
      </c>
      <c r="L11" s="103">
        <f>ROUNDUP((94.53/1000)*1.4,3)</f>
        <v>0.13300000000000001</v>
      </c>
      <c r="M11" s="104">
        <f t="shared" ref="M11" si="1">K11*L11</f>
        <v>51.870000000000005</v>
      </c>
      <c r="N11" s="85"/>
      <c r="O11" s="7">
        <f>688+5</f>
        <v>693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390</v>
      </c>
      <c r="J13" s="52"/>
      <c r="K13" s="51">
        <f>SUM(K11:K12)</f>
        <v>390</v>
      </c>
      <c r="L13" s="53"/>
      <c r="M13" s="106">
        <f>SUM(M11:M11)</f>
        <v>51.870000000000005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3"/>
  <sheetViews>
    <sheetView tabSelected="1" view="pageBreakPreview" topLeftCell="E4" zoomScaleNormal="115" zoomScaleSheetLayoutView="100" workbookViewId="0">
      <selection activeCell="L5" sqref="L5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55</v>
      </c>
      <c r="F4" s="93" t="s">
        <v>23</v>
      </c>
      <c r="G4" s="93" t="s">
        <v>56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58</v>
      </c>
      <c r="M4" s="123" t="s">
        <v>48</v>
      </c>
      <c r="N4" s="124"/>
      <c r="O4" s="124"/>
      <c r="P4" s="125"/>
    </row>
    <row r="5" spans="1:16" s="98" customFormat="1" ht="168" customHeight="1">
      <c r="A5" s="95">
        <f t="shared" ref="A5" si="0">ROW()-4</f>
        <v>1</v>
      </c>
      <c r="B5" s="95" t="s">
        <v>61</v>
      </c>
      <c r="C5" s="95" t="s">
        <v>62</v>
      </c>
      <c r="D5" s="108" t="s">
        <v>63</v>
      </c>
      <c r="E5" s="96" t="s">
        <v>64</v>
      </c>
      <c r="F5" s="96" t="s">
        <v>57</v>
      </c>
      <c r="G5" s="96" t="s">
        <v>65</v>
      </c>
      <c r="H5" s="97" t="s">
        <v>50</v>
      </c>
      <c r="I5" s="95">
        <v>352</v>
      </c>
      <c r="J5" s="95">
        <f>ROUNDUP(I5*10%,0)</f>
        <v>36</v>
      </c>
      <c r="K5" s="95">
        <f>I5+J5+2</f>
        <v>390</v>
      </c>
      <c r="L5" s="107"/>
      <c r="M5" s="126"/>
      <c r="N5" s="127"/>
      <c r="O5" s="127"/>
      <c r="P5" s="128"/>
    </row>
    <row r="6" spans="1:16" ht="20.25" customHeight="1">
      <c r="A6" s="129" t="s">
        <v>49</v>
      </c>
      <c r="B6" s="130"/>
      <c r="C6" s="130"/>
      <c r="D6" s="130"/>
      <c r="E6" s="130"/>
      <c r="F6" s="130"/>
      <c r="G6" s="130"/>
      <c r="H6" s="131"/>
      <c r="I6" s="99">
        <f>SUM(I5:I5)</f>
        <v>352</v>
      </c>
      <c r="J6" s="99">
        <f>SUM(J5:J5)</f>
        <v>36</v>
      </c>
      <c r="K6" s="99">
        <f>SUM(K5:K5)</f>
        <v>390</v>
      </c>
      <c r="L6" s="100"/>
      <c r="M6" s="132"/>
      <c r="N6" s="133"/>
      <c r="O6" s="133"/>
      <c r="P6" s="134"/>
    </row>
    <row r="8" spans="1:16" ht="20.25" customHeight="1">
      <c r="J8" s="101">
        <f>278-265</f>
        <v>13</v>
      </c>
    </row>
    <row r="13" spans="1:16" ht="20.25" customHeight="1">
      <c r="K13" s="101">
        <f>299-286</f>
        <v>13</v>
      </c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5"/>
    <mergeCell ref="A6:H6"/>
    <mergeCell ref="M6:P6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2025-03-31T06:43:53Z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