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quy.to\Downloads\"/>
    </mc:Choice>
  </mc:AlternateContent>
  <xr:revisionPtr revIDLastSave="0" documentId="13_ncr:1_{3A7AF81F-DE08-40BA-B199-F1696E58F21C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 (ADD MORE POLO)" sheetId="9" r:id="rId3"/>
  </sheets>
  <definedNames>
    <definedName name="_xlnm._FilterDatabase" localSheetId="2" hidden="1">'DETAIL (ADD MORE POLO)'!$A$1:$G$16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9" l="1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2" i="9"/>
  <c r="G18" i="9"/>
  <c r="I11" i="2" s="1"/>
  <c r="F11" i="9"/>
  <c r="F8" i="9"/>
  <c r="F9" i="9"/>
  <c r="F10" i="9"/>
  <c r="F3" i="9"/>
  <c r="F4" i="9"/>
  <c r="F5" i="9"/>
  <c r="F6" i="9"/>
  <c r="F7" i="9"/>
  <c r="F12" i="9"/>
  <c r="F13" i="9"/>
  <c r="F14" i="9"/>
  <c r="F15" i="9"/>
  <c r="F16" i="9"/>
  <c r="F2" i="9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<sst xmlns="http://schemas.openxmlformats.org/spreadsheetml/2006/main" count="103" uniqueCount="74">
  <si>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</si>
  <si>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</si>
  <si>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</si>
  <si>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</si>
  <si>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</si>
  <si>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</si>
  <si>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</si>
  <si>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</si>
  <si>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</si>
  <si>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</si>
  <si>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</si>
  <si>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</si>
  <si>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</si>
  <si>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</si>
  <si>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</si>
  <si>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</si>
  <si>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</si>
  <si>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</si>
  <si>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</si>
  <si>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</si>
  <si>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</si>
  <si>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</si>
  <si>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</si>
  <si>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</si>
  <si>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</si>
  <si>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</si>
  <si>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</si>
  <si>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</si>
  <si>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</si>
  <si>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</si>
  <si>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</si>
  <si>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</si>
  <si>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</si>
  <si>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</si>
  <si>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</si>
  <si>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</si>
  <si>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</si>
  <si>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</si>
  <si>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</si>
  <si>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</si>
  <si>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</si>
  <si>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</si>
  <si>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BARCODE</t>
  </si>
  <si>
    <t>M</t>
  </si>
  <si>
    <t>XS</t>
  </si>
  <si>
    <t>S</t>
  </si>
  <si>
    <t>L</t>
  </si>
  <si>
    <t>XL</t>
  </si>
  <si>
    <t xml:space="preserve">ALL STYLES </t>
  </si>
  <si>
    <t xml:space="preserve">APPROVED THE QUALITY </t>
  </si>
  <si>
    <t>WHITE/ BLACK</t>
  </si>
  <si>
    <t>B25  SS26  G2999</t>
  </si>
  <si>
    <t>BARBOUR</t>
  </si>
  <si>
    <t>2-2205A028-S0064</t>
  </si>
  <si>
    <t>BARCODE STICKER</t>
  </si>
  <si>
    <t>51.00x38.00 MM</t>
  </si>
  <si>
    <t>SKU</t>
  </si>
  <si>
    <t>Style Name</t>
  </si>
  <si>
    <t>Barbour Character P Navy</t>
  </si>
  <si>
    <t>MML1589NY91</t>
  </si>
  <si>
    <t>MML1589OL51</t>
  </si>
  <si>
    <t>MML1590BK31</t>
  </si>
  <si>
    <t>MML1590OL31</t>
  </si>
  <si>
    <t>MML1589BK31</t>
  </si>
  <si>
    <t>Barbour Character P Olive</t>
  </si>
  <si>
    <t>Barbour Pin Badge P Black</t>
  </si>
  <si>
    <t>Barbour Pin Badge P Bleached O</t>
  </si>
  <si>
    <t>Barbour Character P Black</t>
  </si>
  <si>
    <t>SIZE</t>
  </si>
  <si>
    <t>XXL</t>
  </si>
  <si>
    <t>EXTRA</t>
  </si>
  <si>
    <t>CUSTOMER ORDER</t>
  </si>
  <si>
    <t>TOTAL ORDER</t>
  </si>
  <si>
    <t>SS26-DROP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</si>
</sst>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b/>
      <u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shrinkToFit="1"/>
    </xf>
    <xf numFmtId="0" fontId="19" fillId="0" borderId="1" xfId="0" quotePrefix="1" applyFont="1" applyBorder="1" applyAlignment="1">
      <alignment horizontal="center" vertical="center"/>
    </xf>
    <xf numFmtId="1" fontId="20" fillId="0" borderId="0" xfId="0" applyNumberFormat="1" applyFont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2</xdr:row>
      <xdr:rowOff>31750</xdr:rowOff>
    </xdr:from>
    <xdr:to>
      <xdr:col>3</xdr:col>
      <xdr:colOff>501796</xdr:colOff>
      <xdr:row>13</xdr:row>
      <xdr:rowOff>6453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80786-74BC-56E9-AAAD-B86BB013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482600"/>
          <a:ext cx="2844946" cy="2000353"/>
        </a:xfrm>
        <a:prstGeom prst="rect">
          <a:avLst/>
        </a:prstGeom>
      </xdr:spPr>
    </xdr:pic>
    <xdr:clientData/>
  </xdr:twoCellAnchor>
  <xdr:twoCellAnchor>
    <xdr:from>
      <xdr:col>0</xdr:col>
      <xdr:colOff>1238250</xdr:colOff>
      <xdr:row>3</xdr:row>
      <xdr:rowOff>6350</xdr:rowOff>
    </xdr:from>
    <xdr:to>
      <xdr:col>0</xdr:col>
      <xdr:colOff>1238250</xdr:colOff>
      <xdr:row>5</xdr:row>
      <xdr:rowOff>152400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B21EC68-CA12-6729-5232-A1AC17DE2348}"/>
            </a:ext>
          </a:extLst>
        </xdr:cNvPr>
        <xdr:cNvCxnSpPr/>
      </xdr:nvCxnSpPr>
      <xdr:spPr>
        <a:xfrm>
          <a:off x="1238250" y="6413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908050</xdr:colOff>
      <xdr:row>1</xdr:row>
      <xdr:rowOff>165100</xdr:rowOff>
    </xdr:from>
    <xdr:ext cx="42056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8D0D2-C33E-4736-97A2-E61A71D98063}"/>
            </a:ext>
          </a:extLst>
        </xdr:cNvPr>
        <xdr:cNvSpPr txBox="1"/>
      </xdr:nvSpPr>
      <xdr:spPr>
        <a:xfrm>
          <a:off x="908050" y="431800"/>
          <a:ext cx="4205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SKU</a:t>
          </a:r>
        </a:p>
      </xdr:txBody>
    </xdr:sp>
    <xdr:clientData/>
  </xdr:oneCellAnchor>
  <xdr:twoCellAnchor>
    <xdr:from>
      <xdr:col>2</xdr:col>
      <xdr:colOff>381000</xdr:colOff>
      <xdr:row>2</xdr:row>
      <xdr:rowOff>165100</xdr:rowOff>
    </xdr:from>
    <xdr:to>
      <xdr:col>2</xdr:col>
      <xdr:colOff>381000</xdr:colOff>
      <xdr:row>5</xdr:row>
      <xdr:rowOff>127000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CD1A0FE-0227-55FB-207D-8F5A94BA6466}"/>
            </a:ext>
          </a:extLst>
        </xdr:cNvPr>
        <xdr:cNvCxnSpPr/>
      </xdr:nvCxnSpPr>
      <xdr:spPr>
        <a:xfrm>
          <a:off x="2279650" y="6159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2</xdr:col>
      <xdr:colOff>190500</xdr:colOff>
      <xdr:row>1</xdr:row>
      <xdr:rowOff>107950</xdr:rowOff>
    </xdr:from>
    <xdr:ext cx="42524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F11D07-CF8F-3749-17DB-8FFDB041EB66}"/>
            </a:ext>
          </a:extLst>
        </xdr:cNvPr>
        <xdr:cNvSpPr txBox="1"/>
      </xdr:nvSpPr>
      <xdr:spPr>
        <a:xfrm>
          <a:off x="2089150" y="37465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SIZE</a:t>
          </a:r>
        </a:p>
      </xdr:txBody>
    </xdr:sp>
    <xdr:clientData/>
  </xdr:oneCellAnchor>
  <xdr:twoCellAnchor>
    <xdr:from>
      <xdr:col>2</xdr:col>
      <xdr:colOff>590550</xdr:colOff>
      <xdr:row>7</xdr:row>
      <xdr:rowOff>76200</xdr:rowOff>
    </xdr:from>
    <xdr:to>
      <xdr:col>4</xdr:col>
      <xdr:colOff>171450</xdr:colOff>
      <xdr:row>7</xdr:row>
      <xdr:rowOff>76200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A9E45BA-2451-D41B-4ED9-EECC76E37FDB}"/>
            </a:ext>
          </a:extLst>
        </xdr:cNvPr>
        <xdr:cNvCxnSpPr/>
      </xdr:nvCxnSpPr>
      <xdr:spPr>
        <a:xfrm flipH="1">
          <a:off x="2489200" y="14478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304800</xdr:colOff>
      <xdr:row>6</xdr:row>
      <xdr:rowOff>76200</xdr:rowOff>
    </xdr:from>
    <xdr:ext cx="8529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7DAEAFE-E910-797F-EEFC-3FE945C60229}"/>
            </a:ext>
          </a:extLst>
        </xdr:cNvPr>
        <xdr:cNvSpPr txBox="1"/>
      </xdr:nvSpPr>
      <xdr:spPr>
        <a:xfrm>
          <a:off x="3422650" y="1263650"/>
          <a:ext cx="8529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Style Name</a:t>
          </a:r>
        </a:p>
      </xdr:txBody>
    </xdr:sp>
    <xdr:clientData/>
  </xdr:oneCellAnchor>
  <xdr:twoCellAnchor>
    <xdr:from>
      <xdr:col>2</xdr:col>
      <xdr:colOff>374650</xdr:colOff>
      <xdr:row>10</xdr:row>
      <xdr:rowOff>44450</xdr:rowOff>
    </xdr:from>
    <xdr:to>
      <xdr:col>3</xdr:col>
      <xdr:colOff>565150</xdr:colOff>
      <xdr:row>10</xdr:row>
      <xdr:rowOff>44450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1F7FCD6-9E48-CBE7-A3EA-A31608F07EB7}"/>
            </a:ext>
          </a:extLst>
        </xdr:cNvPr>
        <xdr:cNvCxnSpPr/>
      </xdr:nvCxnSpPr>
      <xdr:spPr>
        <a:xfrm flipH="1">
          <a:off x="2273300" y="19685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44450</xdr:colOff>
      <xdr:row>9</xdr:row>
      <xdr:rowOff>82550</xdr:rowOff>
    </xdr:from>
    <xdr:ext cx="84863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E62BB1F-7C4D-C59B-7DAC-948F6282ACA6}"/>
            </a:ext>
          </a:extLst>
        </xdr:cNvPr>
        <xdr:cNvSpPr txBox="1"/>
      </xdr:nvSpPr>
      <xdr:spPr>
        <a:xfrm>
          <a:off x="3162300" y="1822450"/>
          <a:ext cx="8486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Barcode</a:t>
          </a:r>
          <a:r>
            <a:rPr lang="en-US" sz="1100" b="1" baseline="0">
              <a:solidFill>
                <a:srgbClr val="FF0000"/>
              </a:solidFill>
            </a:rPr>
            <a:t> no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55" zoomScaleNormal="70" zoomScaleSheetLayoutView="55" zoomScalePageLayoutView="55" workbookViewId="0">
      <selection activeCell="H11" sqref="H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09" t="s">
        <v>6</v>
      </c>
      <c r="G5" s="110"/>
      <c r="H5" s="117" t="s">
        <v>52</v>
      </c>
      <c r="I5" s="118"/>
      <c r="J5" s="20"/>
      <c r="K5" s="20"/>
      <c r="L5" s="21"/>
      <c r="M5" s="22" t="s">
        <v>7</v>
      </c>
      <c r="N5" s="23">
        <v>46034</v>
      </c>
    </row>
    <row r="6" spans="1:19" ht="30.75" customHeight="1">
      <c r="A6" s="93" t="s">
        <v>8</v>
      </c>
      <c r="B6" s="24"/>
      <c r="D6" s="25"/>
      <c r="E6" s="19"/>
      <c r="F6" s="109" t="s">
        <v>9</v>
      </c>
      <c r="G6" s="110"/>
      <c r="H6" s="119" t="s">
        <v>73</v>
      </c>
      <c r="I6" s="120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08"/>
      <c r="C7" s="108"/>
      <c r="D7" s="27"/>
      <c r="E7" s="19"/>
      <c r="F7" s="109" t="s">
        <v>12</v>
      </c>
      <c r="G7" s="110"/>
      <c r="H7" s="111"/>
      <c r="I7" s="112"/>
      <c r="J7" s="20"/>
      <c r="K7" s="20"/>
      <c r="L7" s="21"/>
      <c r="M7" s="22" t="s">
        <v>13</v>
      </c>
      <c r="N7" s="28" t="s">
        <v>51</v>
      </c>
    </row>
    <row r="8" spans="1:19" ht="30.75" customHeight="1">
      <c r="A8" s="94" t="s">
        <v>14</v>
      </c>
      <c r="B8" s="116"/>
      <c r="C8" s="116"/>
      <c r="D8" s="29"/>
      <c r="E8" s="19"/>
      <c r="F8" s="109" t="s">
        <v>15</v>
      </c>
      <c r="G8" s="110"/>
      <c r="H8" s="111" t="s">
        <v>36</v>
      </c>
      <c r="I8" s="112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48</v>
      </c>
      <c r="B11" s="42" t="s">
        <v>53</v>
      </c>
      <c r="C11" s="44" t="s">
        <v>54</v>
      </c>
      <c r="D11" s="45" t="s">
        <v>55</v>
      </c>
      <c r="E11" s="98" t="s">
        <v>49</v>
      </c>
      <c r="F11" s="45" t="s">
        <v>35</v>
      </c>
      <c r="G11" s="46" t="s">
        <v>50</v>
      </c>
      <c r="H11" s="47" t="s">
        <v>38</v>
      </c>
      <c r="I11" s="43">
        <f>'DETAIL (ADD MORE POLO)'!G18</f>
        <v>928</v>
      </c>
      <c r="J11" s="43">
        <v>0</v>
      </c>
      <c r="K11" s="43">
        <f t="shared" ref="K11" si="0">I11-J11</f>
        <v>928</v>
      </c>
      <c r="L11" s="48"/>
      <c r="M11" s="49">
        <f t="shared" ref="M11" si="1">K11*L11</f>
        <v>0</v>
      </c>
      <c r="N11" s="97" t="s">
        <v>40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928</v>
      </c>
      <c r="J13" s="63"/>
      <c r="K13" s="62">
        <f>SUM(K11:K12)</f>
        <v>928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4" t="s">
        <v>31</v>
      </c>
      <c r="B15" s="114"/>
      <c r="C15" s="72"/>
      <c r="D15" s="73"/>
      <c r="E15" s="115" t="s">
        <v>32</v>
      </c>
      <c r="F15" s="115"/>
      <c r="G15" s="115"/>
      <c r="H15" s="74"/>
      <c r="I15" s="75"/>
      <c r="J15" s="75"/>
      <c r="K15" s="75"/>
      <c r="L15" s="113" t="s">
        <v>33</v>
      </c>
      <c r="M15" s="113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13" sqref="E13"/>
    </sheetView>
  </sheetViews>
  <sheetFormatPr defaultRowHeight="14.5"/>
  <cols>
    <col min="1" max="1" width="18.453125" customWidth="1"/>
  </cols>
  <sheetData>
    <row r="1" spans="1:1" s="99" customFormat="1" ht="21">
      <c r="A1" s="99" t="s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0605-7FB7-49D0-991C-6802FA156A1A}">
  <dimension ref="A1:G18"/>
  <sheetViews>
    <sheetView tabSelected="1" topLeftCell="C10" workbookViewId="0">
      <selection activeCell="F2" sqref="F2"/>
    </sheetView>
  </sheetViews>
  <sheetFormatPr defaultRowHeight="14.5"/>
  <cols>
    <col min="1" max="1" width="31.81640625" customWidth="1"/>
    <col min="2" max="2" width="43.453125" customWidth="1"/>
    <col min="3" max="3" width="19.90625" customWidth="1"/>
    <col min="4" max="4" width="22.1796875" customWidth="1"/>
    <col min="5" max="5" width="19.26953125" customWidth="1"/>
    <col min="6" max="6" width="13.54296875" customWidth="1"/>
    <col min="7" max="7" width="18.54296875" customWidth="1"/>
  </cols>
  <sheetData>
    <row r="1" spans="1:7" ht="22.5" customHeight="1">
      <c r="A1" s="101" t="s">
        <v>56</v>
      </c>
      <c r="B1" s="101" t="s">
        <v>57</v>
      </c>
      <c r="C1" s="101" t="s">
        <v>42</v>
      </c>
      <c r="D1" s="101" t="s">
        <v>68</v>
      </c>
      <c r="E1" s="102" t="s">
        <v>71</v>
      </c>
      <c r="F1" s="102" t="s">
        <v>70</v>
      </c>
      <c r="G1" s="103" t="s">
        <v>72</v>
      </c>
    </row>
    <row r="2" spans="1:7" ht="27.75" customHeight="1">
      <c r="A2" s="100" t="s">
        <v>63</v>
      </c>
      <c r="B2" s="100" t="s">
        <v>67</v>
      </c>
      <c r="C2" s="105">
        <v>5063669251461</v>
      </c>
      <c r="D2" s="106" t="s">
        <v>44</v>
      </c>
      <c r="E2" s="105">
        <v>11</v>
      </c>
      <c r="F2" s="105">
        <f>ROUNDUP(E2*20%,0)</f>
        <v>3</v>
      </c>
      <c r="G2" s="105">
        <f>SUM(E2:F2)*2</f>
        <v>28</v>
      </c>
    </row>
    <row r="3" spans="1:7" ht="27.75" customHeight="1">
      <c r="A3" s="100" t="s">
        <v>63</v>
      </c>
      <c r="B3" s="100" t="s">
        <v>67</v>
      </c>
      <c r="C3" s="105">
        <v>5063669251447</v>
      </c>
      <c r="D3" s="104" t="s">
        <v>45</v>
      </c>
      <c r="E3" s="105">
        <v>69</v>
      </c>
      <c r="F3" s="105">
        <f t="shared" ref="F3:F16" si="0">ROUNDUP(E3*20%,0)</f>
        <v>14</v>
      </c>
      <c r="G3" s="105">
        <f t="shared" ref="G3:G16" si="1">SUM(E3:F3)*2</f>
        <v>166</v>
      </c>
    </row>
    <row r="4" spans="1:7" ht="27.75" customHeight="1">
      <c r="A4" s="100" t="s">
        <v>63</v>
      </c>
      <c r="B4" s="100" t="s">
        <v>67</v>
      </c>
      <c r="C4" s="105">
        <v>5063669251430</v>
      </c>
      <c r="D4" s="104" t="s">
        <v>43</v>
      </c>
      <c r="E4" s="105">
        <v>91</v>
      </c>
      <c r="F4" s="105">
        <f t="shared" si="0"/>
        <v>19</v>
      </c>
      <c r="G4" s="105">
        <f t="shared" si="1"/>
        <v>220</v>
      </c>
    </row>
    <row r="5" spans="1:7" ht="27.75" customHeight="1">
      <c r="A5" s="100" t="s">
        <v>63</v>
      </c>
      <c r="B5" s="100" t="s">
        <v>67</v>
      </c>
      <c r="C5" s="105">
        <v>5063669251423</v>
      </c>
      <c r="D5" s="104" t="s">
        <v>46</v>
      </c>
      <c r="E5" s="105">
        <v>64</v>
      </c>
      <c r="F5" s="105">
        <f t="shared" si="0"/>
        <v>13</v>
      </c>
      <c r="G5" s="105">
        <f t="shared" si="1"/>
        <v>154</v>
      </c>
    </row>
    <row r="6" spans="1:7" ht="27.75" customHeight="1">
      <c r="A6" s="100" t="s">
        <v>63</v>
      </c>
      <c r="B6" s="100" t="s">
        <v>67</v>
      </c>
      <c r="C6" s="105">
        <v>5063669251454</v>
      </c>
      <c r="D6" s="104" t="s">
        <v>47</v>
      </c>
      <c r="E6" s="105">
        <v>42</v>
      </c>
      <c r="F6" s="105">
        <f t="shared" si="0"/>
        <v>9</v>
      </c>
      <c r="G6" s="105">
        <f t="shared" si="1"/>
        <v>102</v>
      </c>
    </row>
    <row r="7" spans="1:7" ht="27.75" customHeight="1">
      <c r="A7" s="100" t="s">
        <v>63</v>
      </c>
      <c r="B7" s="100" t="s">
        <v>67</v>
      </c>
      <c r="C7" s="105">
        <v>5063669251478</v>
      </c>
      <c r="D7" s="104" t="s">
        <v>69</v>
      </c>
      <c r="E7" s="105">
        <v>3</v>
      </c>
      <c r="F7" s="105">
        <f t="shared" si="0"/>
        <v>1</v>
      </c>
      <c r="G7" s="105">
        <f t="shared" si="1"/>
        <v>8</v>
      </c>
    </row>
    <row r="8" spans="1:7" ht="27.75" customHeight="1">
      <c r="A8" s="104" t="s">
        <v>59</v>
      </c>
      <c r="B8" s="104" t="s">
        <v>58</v>
      </c>
      <c r="C8" s="105">
        <v>5063669251508</v>
      </c>
      <c r="D8" s="106" t="s">
        <v>46</v>
      </c>
      <c r="E8" s="105">
        <v>12</v>
      </c>
      <c r="F8" s="105">
        <f t="shared" si="0"/>
        <v>3</v>
      </c>
      <c r="G8" s="105">
        <f t="shared" si="1"/>
        <v>30</v>
      </c>
    </row>
    <row r="9" spans="1:7" ht="27.75" customHeight="1">
      <c r="A9" s="104" t="s">
        <v>59</v>
      </c>
      <c r="B9" s="104" t="s">
        <v>58</v>
      </c>
      <c r="C9" s="105">
        <v>5063669251539</v>
      </c>
      <c r="D9" s="106" t="s">
        <v>47</v>
      </c>
      <c r="E9" s="105">
        <v>30</v>
      </c>
      <c r="F9" s="105">
        <f t="shared" si="0"/>
        <v>6</v>
      </c>
      <c r="G9" s="105">
        <f t="shared" si="1"/>
        <v>72</v>
      </c>
    </row>
    <row r="10" spans="1:7" ht="27.75" customHeight="1">
      <c r="A10" s="104" t="s">
        <v>59</v>
      </c>
      <c r="B10" s="104" t="s">
        <v>58</v>
      </c>
      <c r="C10" s="105">
        <v>5063669251553</v>
      </c>
      <c r="D10" s="106" t="s">
        <v>69</v>
      </c>
      <c r="E10" s="105">
        <v>3</v>
      </c>
      <c r="F10" s="105">
        <f t="shared" si="0"/>
        <v>1</v>
      </c>
      <c r="G10" s="105">
        <f t="shared" si="1"/>
        <v>8</v>
      </c>
    </row>
    <row r="11" spans="1:7" ht="27.75" customHeight="1">
      <c r="A11" s="100" t="s">
        <v>60</v>
      </c>
      <c r="B11" s="100" t="s">
        <v>64</v>
      </c>
      <c r="C11" s="105">
        <v>5063669251591</v>
      </c>
      <c r="D11" s="106" t="s">
        <v>43</v>
      </c>
      <c r="E11" s="105">
        <v>1</v>
      </c>
      <c r="F11" s="105">
        <f t="shared" si="0"/>
        <v>1</v>
      </c>
      <c r="G11" s="105">
        <f t="shared" si="1"/>
        <v>4</v>
      </c>
    </row>
    <row r="12" spans="1:7" ht="27.75" customHeight="1">
      <c r="A12" s="100" t="s">
        <v>60</v>
      </c>
      <c r="B12" s="100" t="s">
        <v>64</v>
      </c>
      <c r="C12" s="105">
        <v>5063669251584</v>
      </c>
      <c r="D12" s="106" t="s">
        <v>46</v>
      </c>
      <c r="E12" s="105">
        <v>1</v>
      </c>
      <c r="F12" s="105">
        <f t="shared" si="0"/>
        <v>1</v>
      </c>
      <c r="G12" s="105">
        <f t="shared" si="1"/>
        <v>4</v>
      </c>
    </row>
    <row r="13" spans="1:7" ht="27.75" customHeight="1">
      <c r="A13" s="100" t="s">
        <v>60</v>
      </c>
      <c r="B13" s="100" t="s">
        <v>64</v>
      </c>
      <c r="C13" s="105">
        <v>5063669251614</v>
      </c>
      <c r="D13" s="106" t="s">
        <v>47</v>
      </c>
      <c r="E13" s="105">
        <v>23</v>
      </c>
      <c r="F13" s="105">
        <f t="shared" si="0"/>
        <v>5</v>
      </c>
      <c r="G13" s="105">
        <f t="shared" si="1"/>
        <v>56</v>
      </c>
    </row>
    <row r="14" spans="1:7" ht="27.75" customHeight="1">
      <c r="A14" s="100" t="s">
        <v>60</v>
      </c>
      <c r="B14" s="100" t="s">
        <v>64</v>
      </c>
      <c r="C14" s="105">
        <v>5063669251638</v>
      </c>
      <c r="D14" s="106" t="s">
        <v>69</v>
      </c>
      <c r="E14" s="105">
        <v>3</v>
      </c>
      <c r="F14" s="105">
        <f t="shared" si="0"/>
        <v>1</v>
      </c>
      <c r="G14" s="105">
        <f t="shared" si="1"/>
        <v>8</v>
      </c>
    </row>
    <row r="15" spans="1:7" ht="27.75" customHeight="1">
      <c r="A15" s="100" t="s">
        <v>61</v>
      </c>
      <c r="B15" s="100" t="s">
        <v>65</v>
      </c>
      <c r="C15" s="105">
        <v>5063669251935</v>
      </c>
      <c r="D15" s="106" t="s">
        <v>47</v>
      </c>
      <c r="E15" s="105">
        <v>13</v>
      </c>
      <c r="F15" s="105">
        <f t="shared" si="0"/>
        <v>3</v>
      </c>
      <c r="G15" s="105">
        <f t="shared" si="1"/>
        <v>32</v>
      </c>
    </row>
    <row r="16" spans="1:7" ht="27.75" customHeight="1">
      <c r="A16" s="100" t="s">
        <v>62</v>
      </c>
      <c r="B16" s="100" t="s">
        <v>66</v>
      </c>
      <c r="C16" s="105">
        <v>5063669252017</v>
      </c>
      <c r="D16" s="106" t="s">
        <v>47</v>
      </c>
      <c r="E16" s="105">
        <v>15</v>
      </c>
      <c r="F16" s="105">
        <f t="shared" si="0"/>
        <v>3</v>
      </c>
      <c r="G16" s="105">
        <f t="shared" si="1"/>
        <v>36</v>
      </c>
    </row>
    <row r="18" spans="7:7">
      <c r="G18" s="107">
        <f>SUM(G2:G17)</f>
        <v>928</v>
      </c>
    </row>
  </sheetData>
  <autoFilter ref="A1:G16" xr:uid="{18223C27-EB27-4470-B50F-1A818A8CB85D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B9C2C7D-568C-4B2C-9014-EFF8F3F27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 (ADD MORE POLO)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Quy To Ngoc Thanh</cp:lastModifiedBy>
  <cp:lastPrinted>2023-10-18T08:10:47Z</cp:lastPrinted>
  <dcterms:created xsi:type="dcterms:W3CDTF">2020-11-11T02:21:38Z</dcterms:created>
  <dcterms:modified xsi:type="dcterms:W3CDTF">2026-01-13T02:40:02Z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