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3-SS25/2-PRODUCTION/4-INTERNAL-PURCHASE-ORDER/4-2-TRIM-ORDER/TRIM-PO/DRAFT-PO/TRAIL PRINT/"/>
    </mc:Choice>
  </mc:AlternateContent>
  <xr:revisionPtr revIDLastSave="1055" documentId="6_{13C73650-2F37-4722-8F0F-29C69CA899BB}" xr6:coauthVersionLast="47" xr6:coauthVersionMax="47" xr10:uidLastSave="{DFC82327-116C-441F-B1D8-0753A91DA54E}"/>
  <bookViews>
    <workbookView xWindow="-120" yWindow="-120" windowWidth="20730" windowHeight="11040" xr2:uid="{00000000-000D-0000-FFFF-FFFF00000000}"/>
  </bookViews>
  <sheets>
    <sheet name="PO" sheetId="2" r:id="rId1"/>
    <sheet name="Barcodes" sheetId="7" r:id="rId2"/>
  </sheets>
  <definedNames>
    <definedName name="_xlnm._FilterDatabase" localSheetId="1" hidden="1">Barcodes!$A$2:$O$50</definedName>
    <definedName name="BARCODE">#REF!</definedName>
    <definedName name="COLOR">#REF!</definedName>
    <definedName name="_xlnm.Print_Area" localSheetId="1">Barcodes!$A$1:$N$381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" l="1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3" i="7"/>
  <c r="K3" i="7"/>
  <c r="L3" i="7" s="1"/>
  <c r="L381" i="7" l="1"/>
  <c r="I13" i="2" l="1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<sst xmlns="http://schemas.openxmlformats.org/spreadsheetml/2006/main" count="205" uniqueCount="113">
  <si>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</si>
  <si>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</si>
  <si>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</si>
  <si>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</si>
  <si>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</si>
  <si>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</si>
  <si>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</si>
  <si>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</si>
  <si>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</si>
  <si>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</si>
  <si>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</si>
  <si>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</si>
  <si>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</si>
  <si>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</si>
  <si>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</si>
  <si>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</si>
  <si>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</si>
  <si>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</si>
  <si>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</si>
  <si>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</si>
  <si>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</si>
  <si>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</si>
  <si>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</si>
  <si>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</si>
  <si>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</si>
  <si>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</si>
  <si>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</si>
  <si>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</si>
  <si>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</si>
  <si>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</si>
  <si>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</si>
  <si>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</si>
  <si>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</si>
  <si>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</si>
  <si>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</si>
  <si>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</si>
  <si>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</si>
  <si>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</si>
  <si>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</si>
  <si>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</si>
  <si>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</si>
  <si>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</si>
  <si>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</si>
  <si>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</si>
  <si>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</si>
  <si>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</si>
  <si>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</si>
  <si>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</si>
  <si>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</si>
  <si>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</si>
  <si>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</si>
  <si>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</si>
  <si>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</si>
  <si>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</si>
  <si>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QTY</t>
  </si>
  <si>
    <t>R12  SS25  G2773</t>
  </si>
  <si>
    <t>Byways</t>
  </si>
  <si>
    <t>EXTRA</t>
  </si>
  <si>
    <t>ORDER NUMBER</t>
  </si>
  <si>
    <t>STICKER FOR POLY BAG + HANGTAG</t>
  </si>
  <si>
    <t>STICKER FOR CARTON</t>
  </si>
  <si>
    <t>TOTAL ORDER</t>
  </si>
  <si>
    <t>MUL</t>
  </si>
  <si>
    <t>UA STYLE NAME</t>
  </si>
  <si>
    <t>UA COLOR</t>
  </si>
  <si>
    <t>WHITE</t>
  </si>
  <si>
    <t>Men's Cotton Hoodie - Trail Print</t>
  </si>
  <si>
    <t>BYC01XXMULLRG</t>
  </si>
  <si>
    <t>5059526432685</t>
  </si>
  <si>
    <t>BYC01XXMULMED</t>
  </si>
  <si>
    <t>5059526432678</t>
  </si>
  <si>
    <t>BYC01XXMULSML</t>
  </si>
  <si>
    <t>5059526432661</t>
  </si>
  <si>
    <t>BYC01XXMULXLG</t>
  </si>
  <si>
    <t>5059526432692</t>
  </si>
  <si>
    <t>BYC01XXMULXSM</t>
  </si>
  <si>
    <t>5059526432654</t>
  </si>
  <si>
    <t>BYC01XXMULXXL</t>
  </si>
  <si>
    <t>5059526432708</t>
  </si>
  <si>
    <t>BYD01XXMULLRG</t>
  </si>
  <si>
    <t>5059526432746</t>
  </si>
  <si>
    <t>BYD01XXMULMED</t>
  </si>
  <si>
    <t>5059526432739</t>
  </si>
  <si>
    <t>BYD01XXMULSML</t>
  </si>
  <si>
    <t>5059526432722</t>
  </si>
  <si>
    <t>BYD01XXMULXLG</t>
  </si>
  <si>
    <t>5059526432753</t>
  </si>
  <si>
    <t>BYD01XXMULXSM</t>
  </si>
  <si>
    <t>5059526432715</t>
  </si>
  <si>
    <t>BYD01XXMULXXL</t>
  </si>
  <si>
    <t>5059526432760</t>
  </si>
  <si>
    <t>BYE01XXMULLRG</t>
  </si>
  <si>
    <t>5059526432807</t>
  </si>
  <si>
    <t>BYE01XXMULMED</t>
  </si>
  <si>
    <t>5059526432791</t>
  </si>
  <si>
    <t>BYE01XXMULSML</t>
  </si>
  <si>
    <t>5059526432784</t>
  </si>
  <si>
    <t>BYE01XXMULXLG</t>
  </si>
  <si>
    <t>5059526432814</t>
  </si>
  <si>
    <t>BYE01XXMULXSM</t>
  </si>
  <si>
    <t>5059526432777</t>
  </si>
  <si>
    <t>BYE01XXMULXXL</t>
  </si>
  <si>
    <t>5059526432821</t>
  </si>
  <si>
    <t>Men's Cotton T-Shirt - Trail Print</t>
  </si>
  <si>
    <t>Men's Cotton LS T-Shirt - Trail Print</t>
  </si>
  <si>
    <t>BYC01XX</t>
  </si>
  <si>
    <t>BYD01XX</t>
  </si>
  <si>
    <t>BYE01XX</t>
  </si>
  <si>
    <t>C0046-HOD069</t>
  </si>
  <si>
    <t>BLACK</t>
  </si>
  <si>
    <t>C0046-SST240</t>
  </si>
  <si>
    <t>C0046-LST027</t>
  </si>
  <si>
    <t>SS25 - TRAIL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</si>
</sst>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1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0" fontId="21" fillId="0" borderId="0" xfId="0" applyFont="1"/>
    <xf numFmtId="49" fontId="20" fillId="1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3" fontId="21" fillId="0" borderId="0" xfId="0" applyNumberFormat="1" applyFont="1"/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294408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381499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topLeftCell="A2" zoomScale="55" zoomScaleNormal="55" zoomScaleSheetLayoutView="55" zoomScalePageLayoutView="55" workbookViewId="0">
      <selection activeCell="O11" sqref="O11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10.28515625" style="7" customWidth="1"/>
    <col min="9" max="9" width="19.285156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08" t="s">
        <v>6</v>
      </c>
      <c r="G5" s="109"/>
      <c r="H5" s="117" t="s">
        <v>37</v>
      </c>
      <c r="I5" s="118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8" t="s">
        <v>9</v>
      </c>
      <c r="G6" s="109"/>
      <c r="H6" s="119" t="s">
        <v>112</v>
      </c>
      <c r="I6" s="120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16"/>
      <c r="C7" s="116"/>
      <c r="D7" s="26"/>
      <c r="E7" s="18"/>
      <c r="F7" s="108" t="s">
        <v>12</v>
      </c>
      <c r="G7" s="109"/>
      <c r="H7" s="110">
        <f>N5+20</f>
        <v>20</v>
      </c>
      <c r="I7" s="111"/>
      <c r="J7" s="19"/>
      <c r="K7" s="19"/>
      <c r="L7" s="20"/>
      <c r="M7" s="21" t="s">
        <v>13</v>
      </c>
      <c r="N7" s="27" t="s">
        <v>55</v>
      </c>
    </row>
    <row r="8" spans="1:21" ht="30.75" customHeight="1">
      <c r="A8" s="94" t="s">
        <v>14</v>
      </c>
      <c r="B8" s="115"/>
      <c r="C8" s="115"/>
      <c r="D8" s="28"/>
      <c r="E8" s="18"/>
      <c r="F8" s="108" t="s">
        <v>15</v>
      </c>
      <c r="G8" s="109"/>
      <c r="H8" s="110">
        <f>N5+30</f>
        <v>30</v>
      </c>
      <c r="I8" s="111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1414</v>
      </c>
      <c r="J11" s="41">
        <v>0</v>
      </c>
      <c r="K11" s="41">
        <f t="shared" ref="K11" si="0">I11-J11</f>
        <v>1414</v>
      </c>
      <c r="L11" s="89">
        <v>0</v>
      </c>
      <c r="M11" s="42">
        <f t="shared" ref="M11" si="1">K11*L11</f>
        <v>0</v>
      </c>
      <c r="N11" s="99"/>
      <c r="O11" s="7">
        <f>1414-39</f>
        <v>1375</v>
      </c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1414</v>
      </c>
      <c r="J13" s="61"/>
      <c r="K13" s="60">
        <f>SUM(K11:K12)</f>
        <v>1414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3" t="s">
        <v>31</v>
      </c>
      <c r="B15" s="113"/>
      <c r="C15" s="70"/>
      <c r="D15" s="71"/>
      <c r="E15" s="114" t="s">
        <v>32</v>
      </c>
      <c r="F15" s="114"/>
      <c r="G15" s="114"/>
      <c r="H15" s="72"/>
      <c r="I15" s="73"/>
      <c r="J15" s="73"/>
      <c r="K15" s="73"/>
      <c r="L15" s="112" t="s">
        <v>33</v>
      </c>
      <c r="M15" s="112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F5:G5"/>
    <mergeCell ref="H5:I5"/>
    <mergeCell ref="F6:G6"/>
    <mergeCell ref="H6:I6"/>
    <mergeCell ref="F8:G8"/>
    <mergeCell ref="H8:I8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1BF9-D5DB-4FF3-AE44-4158E39B8DCF}">
  <dimension ref="A2:N381"/>
  <sheetViews>
    <sheetView view="pageBreakPreview" topLeftCell="C2" zoomScale="85" zoomScaleNormal="100" zoomScaleSheetLayoutView="85" workbookViewId="0">
      <selection activeCell="N3" sqref="N3:N20"/>
    </sheetView>
  </sheetViews>
  <sheetFormatPr defaultRowHeight="15"/>
  <cols>
    <col min="1" max="3" width="19.85546875" customWidth="1"/>
    <col min="4" max="5" width="17.140625" customWidth="1"/>
    <col min="6" max="6" width="14.42578125" customWidth="1"/>
    <col min="7" max="7" width="30.140625" customWidth="1"/>
    <col min="8" max="9" width="17.140625" customWidth="1"/>
    <col min="10" max="11" width="12.140625" customWidth="1"/>
    <col min="12" max="12" width="19.85546875" customWidth="1"/>
    <col min="13" max="14" width="17.140625" customWidth="1"/>
  </cols>
  <sheetData>
    <row r="2" spans="1:14" s="106" customFormat="1" ht="42" customHeight="1">
      <c r="A2" s="102" t="s">
        <v>63</v>
      </c>
      <c r="B2" s="103" t="s">
        <v>58</v>
      </c>
      <c r="C2" s="103" t="s">
        <v>58</v>
      </c>
      <c r="D2" s="105" t="s">
        <v>43</v>
      </c>
      <c r="E2" s="105" t="s">
        <v>44</v>
      </c>
      <c r="F2" s="105" t="s">
        <v>64</v>
      </c>
      <c r="G2" s="105" t="s">
        <v>45</v>
      </c>
      <c r="H2" s="105" t="s">
        <v>46</v>
      </c>
      <c r="I2" s="105" t="s">
        <v>47</v>
      </c>
      <c r="J2" s="102" t="s">
        <v>54</v>
      </c>
      <c r="K2" s="102" t="s">
        <v>57</v>
      </c>
      <c r="L2" s="102" t="s">
        <v>59</v>
      </c>
      <c r="M2" s="102" t="s">
        <v>60</v>
      </c>
      <c r="N2" s="103" t="s">
        <v>61</v>
      </c>
    </row>
    <row r="3" spans="1:14">
      <c r="A3" t="s">
        <v>108</v>
      </c>
      <c r="B3" t="str">
        <f>LEFT(D3,7)</f>
        <v>BYC01XX</v>
      </c>
      <c r="C3" t="s">
        <v>105</v>
      </c>
      <c r="D3" s="100" t="s">
        <v>67</v>
      </c>
      <c r="E3" s="100" t="s">
        <v>68</v>
      </c>
      <c r="F3" s="104" t="s">
        <v>109</v>
      </c>
      <c r="G3" s="100" t="s">
        <v>66</v>
      </c>
      <c r="H3" s="100" t="s">
        <v>62</v>
      </c>
      <c r="I3" s="100" t="s">
        <v>48</v>
      </c>
      <c r="J3" s="107">
        <v>56</v>
      </c>
      <c r="K3">
        <f>ROUNDUP(J3*8.5%,0)</f>
        <v>5</v>
      </c>
      <c r="L3">
        <f>SUM(J3:K3)*2</f>
        <v>122</v>
      </c>
      <c r="M3">
        <v>10</v>
      </c>
      <c r="N3">
        <f>L3+M3+1</f>
        <v>133</v>
      </c>
    </row>
    <row r="4" spans="1:14">
      <c r="A4" t="s">
        <v>108</v>
      </c>
      <c r="B4" t="str">
        <f t="shared" ref="B4:B20" si="0">LEFT(D4,7)</f>
        <v>BYC01XX</v>
      </c>
      <c r="C4" t="s">
        <v>105</v>
      </c>
      <c r="D4" s="100" t="s">
        <v>69</v>
      </c>
      <c r="E4" s="100" t="s">
        <v>70</v>
      </c>
      <c r="F4" s="104" t="s">
        <v>109</v>
      </c>
      <c r="G4" s="100" t="s">
        <v>66</v>
      </c>
      <c r="H4" s="100" t="s">
        <v>62</v>
      </c>
      <c r="I4" s="100" t="s">
        <v>49</v>
      </c>
      <c r="J4" s="107">
        <v>52</v>
      </c>
      <c r="K4">
        <f t="shared" ref="K4:K20" si="1">ROUNDUP(J4*8.5%,0)</f>
        <v>5</v>
      </c>
      <c r="L4">
        <f t="shared" ref="L4:L20" si="2">SUM(J4:K4)*2</f>
        <v>114</v>
      </c>
      <c r="M4">
        <v>10</v>
      </c>
      <c r="N4">
        <f t="shared" ref="N4:N20" si="3">L4+M4+1</f>
        <v>125</v>
      </c>
    </row>
    <row r="5" spans="1:14">
      <c r="A5" t="s">
        <v>108</v>
      </c>
      <c r="B5" t="str">
        <f t="shared" si="0"/>
        <v>BYC01XX</v>
      </c>
      <c r="C5" t="s">
        <v>105</v>
      </c>
      <c r="D5" s="100" t="s">
        <v>71</v>
      </c>
      <c r="E5" s="100" t="s">
        <v>72</v>
      </c>
      <c r="F5" s="104" t="s">
        <v>109</v>
      </c>
      <c r="G5" s="100" t="s">
        <v>66</v>
      </c>
      <c r="H5" s="100" t="s">
        <v>62</v>
      </c>
      <c r="I5" s="100" t="s">
        <v>50</v>
      </c>
      <c r="J5" s="107">
        <v>26</v>
      </c>
      <c r="K5">
        <f t="shared" si="1"/>
        <v>3</v>
      </c>
      <c r="L5">
        <f t="shared" si="2"/>
        <v>58</v>
      </c>
      <c r="M5">
        <v>10</v>
      </c>
      <c r="N5">
        <f t="shared" si="3"/>
        <v>69</v>
      </c>
    </row>
    <row r="6" spans="1:14">
      <c r="A6" t="s">
        <v>108</v>
      </c>
      <c r="B6" t="str">
        <f t="shared" si="0"/>
        <v>BYC01XX</v>
      </c>
      <c r="C6" t="s">
        <v>105</v>
      </c>
      <c r="D6" s="100" t="s">
        <v>73</v>
      </c>
      <c r="E6" s="100" t="s">
        <v>74</v>
      </c>
      <c r="F6" s="104" t="s">
        <v>109</v>
      </c>
      <c r="G6" s="100" t="s">
        <v>66</v>
      </c>
      <c r="H6" s="100" t="s">
        <v>62</v>
      </c>
      <c r="I6" s="100" t="s">
        <v>51</v>
      </c>
      <c r="J6" s="107">
        <v>36</v>
      </c>
      <c r="K6">
        <f t="shared" si="1"/>
        <v>4</v>
      </c>
      <c r="L6">
        <f t="shared" si="2"/>
        <v>80</v>
      </c>
      <c r="M6">
        <v>10</v>
      </c>
      <c r="N6">
        <f t="shared" si="3"/>
        <v>91</v>
      </c>
    </row>
    <row r="7" spans="1:14">
      <c r="A7" t="s">
        <v>108</v>
      </c>
      <c r="B7" t="str">
        <f t="shared" si="0"/>
        <v>BYC01XX</v>
      </c>
      <c r="C7" t="s">
        <v>105</v>
      </c>
      <c r="D7" s="100" t="s">
        <v>75</v>
      </c>
      <c r="E7" s="100" t="s">
        <v>76</v>
      </c>
      <c r="F7" s="104" t="s">
        <v>109</v>
      </c>
      <c r="G7" s="100" t="s">
        <v>66</v>
      </c>
      <c r="H7" s="100" t="s">
        <v>62</v>
      </c>
      <c r="I7" s="100" t="s">
        <v>52</v>
      </c>
      <c r="J7" s="107">
        <v>18</v>
      </c>
      <c r="K7">
        <f t="shared" si="1"/>
        <v>2</v>
      </c>
      <c r="L7">
        <f t="shared" si="2"/>
        <v>40</v>
      </c>
      <c r="M7">
        <v>10</v>
      </c>
      <c r="N7">
        <f t="shared" si="3"/>
        <v>51</v>
      </c>
    </row>
    <row r="8" spans="1:14">
      <c r="A8" t="s">
        <v>108</v>
      </c>
      <c r="B8" t="str">
        <f t="shared" si="0"/>
        <v>BYC01XX</v>
      </c>
      <c r="C8" t="s">
        <v>105</v>
      </c>
      <c r="D8" s="100" t="s">
        <v>77</v>
      </c>
      <c r="E8" s="100" t="s">
        <v>78</v>
      </c>
      <c r="F8" s="104" t="s">
        <v>109</v>
      </c>
      <c r="G8" s="100" t="s">
        <v>66</v>
      </c>
      <c r="H8" s="100" t="s">
        <v>62</v>
      </c>
      <c r="I8" s="100" t="s">
        <v>53</v>
      </c>
      <c r="J8" s="107">
        <v>12</v>
      </c>
      <c r="K8">
        <f t="shared" si="1"/>
        <v>2</v>
      </c>
      <c r="L8">
        <f t="shared" si="2"/>
        <v>28</v>
      </c>
      <c r="M8">
        <v>10</v>
      </c>
      <c r="N8">
        <f t="shared" si="3"/>
        <v>39</v>
      </c>
    </row>
    <row r="9" spans="1:14">
      <c r="A9" t="s">
        <v>110</v>
      </c>
      <c r="B9" t="str">
        <f t="shared" si="0"/>
        <v>BYD01XX</v>
      </c>
      <c r="C9" t="s">
        <v>106</v>
      </c>
      <c r="D9" s="100" t="s">
        <v>79</v>
      </c>
      <c r="E9" s="100" t="s">
        <v>80</v>
      </c>
      <c r="F9" s="104" t="s">
        <v>65</v>
      </c>
      <c r="G9" s="100" t="s">
        <v>103</v>
      </c>
      <c r="H9" s="100" t="s">
        <v>62</v>
      </c>
      <c r="I9" s="100" t="s">
        <v>48</v>
      </c>
      <c r="J9" s="107">
        <v>56</v>
      </c>
      <c r="K9">
        <f t="shared" si="1"/>
        <v>5</v>
      </c>
      <c r="L9">
        <f t="shared" si="2"/>
        <v>122</v>
      </c>
      <c r="M9">
        <v>10</v>
      </c>
      <c r="N9">
        <f t="shared" si="3"/>
        <v>133</v>
      </c>
    </row>
    <row r="10" spans="1:14">
      <c r="A10" t="s">
        <v>110</v>
      </c>
      <c r="B10" t="str">
        <f t="shared" si="0"/>
        <v>BYD01XX</v>
      </c>
      <c r="C10" t="s">
        <v>106</v>
      </c>
      <c r="D10" s="100" t="s">
        <v>81</v>
      </c>
      <c r="E10" s="100" t="s">
        <v>82</v>
      </c>
      <c r="F10" s="104" t="s">
        <v>65</v>
      </c>
      <c r="G10" s="100" t="s">
        <v>103</v>
      </c>
      <c r="H10" s="100" t="s">
        <v>62</v>
      </c>
      <c r="I10" s="100" t="s">
        <v>49</v>
      </c>
      <c r="J10" s="107">
        <v>52</v>
      </c>
      <c r="K10">
        <f t="shared" si="1"/>
        <v>5</v>
      </c>
      <c r="L10">
        <f t="shared" si="2"/>
        <v>114</v>
      </c>
      <c r="M10">
        <v>10</v>
      </c>
      <c r="N10">
        <f t="shared" si="3"/>
        <v>125</v>
      </c>
    </row>
    <row r="11" spans="1:14">
      <c r="A11" t="s">
        <v>110</v>
      </c>
      <c r="B11" t="str">
        <f t="shared" si="0"/>
        <v>BYD01XX</v>
      </c>
      <c r="C11" t="s">
        <v>106</v>
      </c>
      <c r="D11" s="100" t="s">
        <v>83</v>
      </c>
      <c r="E11" s="100" t="s">
        <v>84</v>
      </c>
      <c r="F11" s="104" t="s">
        <v>65</v>
      </c>
      <c r="G11" s="100" t="s">
        <v>103</v>
      </c>
      <c r="H11" s="100" t="s">
        <v>62</v>
      </c>
      <c r="I11" s="100" t="s">
        <v>50</v>
      </c>
      <c r="J11" s="107">
        <v>26</v>
      </c>
      <c r="K11">
        <f t="shared" si="1"/>
        <v>3</v>
      </c>
      <c r="L11">
        <f t="shared" si="2"/>
        <v>58</v>
      </c>
      <c r="M11">
        <v>10</v>
      </c>
      <c r="N11">
        <f t="shared" si="3"/>
        <v>69</v>
      </c>
    </row>
    <row r="12" spans="1:14">
      <c r="A12" t="s">
        <v>110</v>
      </c>
      <c r="B12" t="str">
        <f t="shared" si="0"/>
        <v>BYD01XX</v>
      </c>
      <c r="C12" t="s">
        <v>106</v>
      </c>
      <c r="D12" s="100" t="s">
        <v>85</v>
      </c>
      <c r="E12" s="100" t="s">
        <v>86</v>
      </c>
      <c r="F12" s="104" t="s">
        <v>65</v>
      </c>
      <c r="G12" s="100" t="s">
        <v>103</v>
      </c>
      <c r="H12" s="100" t="s">
        <v>62</v>
      </c>
      <c r="I12" s="100" t="s">
        <v>51</v>
      </c>
      <c r="J12" s="107">
        <v>36</v>
      </c>
      <c r="K12">
        <f t="shared" si="1"/>
        <v>4</v>
      </c>
      <c r="L12">
        <f t="shared" si="2"/>
        <v>80</v>
      </c>
      <c r="M12">
        <v>10</v>
      </c>
      <c r="N12">
        <f t="shared" si="3"/>
        <v>91</v>
      </c>
    </row>
    <row r="13" spans="1:14">
      <c r="A13" t="s">
        <v>110</v>
      </c>
      <c r="B13" t="str">
        <f t="shared" si="0"/>
        <v>BYD01XX</v>
      </c>
      <c r="C13" t="s">
        <v>106</v>
      </c>
      <c r="D13" s="100" t="s">
        <v>87</v>
      </c>
      <c r="E13" s="100" t="s">
        <v>88</v>
      </c>
      <c r="F13" s="104" t="s">
        <v>65</v>
      </c>
      <c r="G13" s="100" t="s">
        <v>103</v>
      </c>
      <c r="H13" s="100" t="s">
        <v>62</v>
      </c>
      <c r="I13" s="100" t="s">
        <v>52</v>
      </c>
      <c r="J13" s="107">
        <v>18</v>
      </c>
      <c r="K13">
        <f t="shared" si="1"/>
        <v>2</v>
      </c>
      <c r="L13">
        <f t="shared" si="2"/>
        <v>40</v>
      </c>
      <c r="M13">
        <v>10</v>
      </c>
      <c r="N13">
        <f t="shared" si="3"/>
        <v>51</v>
      </c>
    </row>
    <row r="14" spans="1:14">
      <c r="A14" t="s">
        <v>110</v>
      </c>
      <c r="B14" t="str">
        <f t="shared" si="0"/>
        <v>BYD01XX</v>
      </c>
      <c r="C14" t="s">
        <v>106</v>
      </c>
      <c r="D14" s="100" t="s">
        <v>89</v>
      </c>
      <c r="E14" s="100" t="s">
        <v>90</v>
      </c>
      <c r="F14" s="104" t="s">
        <v>65</v>
      </c>
      <c r="G14" s="100" t="s">
        <v>103</v>
      </c>
      <c r="H14" s="100" t="s">
        <v>62</v>
      </c>
      <c r="I14" s="100" t="s">
        <v>53</v>
      </c>
      <c r="J14" s="107">
        <v>12</v>
      </c>
      <c r="K14">
        <f t="shared" si="1"/>
        <v>2</v>
      </c>
      <c r="L14">
        <f t="shared" si="2"/>
        <v>28</v>
      </c>
      <c r="M14">
        <v>10</v>
      </c>
      <c r="N14">
        <f t="shared" si="3"/>
        <v>39</v>
      </c>
    </row>
    <row r="15" spans="1:14">
      <c r="A15" t="s">
        <v>111</v>
      </c>
      <c r="B15" t="str">
        <f t="shared" si="0"/>
        <v>BYE01XX</v>
      </c>
      <c r="C15" t="s">
        <v>107</v>
      </c>
      <c r="D15" s="100" t="s">
        <v>91</v>
      </c>
      <c r="E15" s="100" t="s">
        <v>92</v>
      </c>
      <c r="F15" s="104" t="s">
        <v>65</v>
      </c>
      <c r="G15" s="100" t="s">
        <v>104</v>
      </c>
      <c r="H15" s="100" t="s">
        <v>62</v>
      </c>
      <c r="I15" s="100" t="s">
        <v>48</v>
      </c>
      <c r="J15" s="107">
        <v>40</v>
      </c>
      <c r="K15">
        <f t="shared" si="1"/>
        <v>4</v>
      </c>
      <c r="L15">
        <f t="shared" si="2"/>
        <v>88</v>
      </c>
      <c r="M15">
        <v>10</v>
      </c>
      <c r="N15">
        <f t="shared" si="3"/>
        <v>99</v>
      </c>
    </row>
    <row r="16" spans="1:14">
      <c r="A16" t="s">
        <v>111</v>
      </c>
      <c r="B16" t="str">
        <f t="shared" si="0"/>
        <v>BYE01XX</v>
      </c>
      <c r="C16" t="s">
        <v>107</v>
      </c>
      <c r="D16" s="100" t="s">
        <v>93</v>
      </c>
      <c r="E16" s="100" t="s">
        <v>94</v>
      </c>
      <c r="F16" s="104" t="s">
        <v>65</v>
      </c>
      <c r="G16" s="100" t="s">
        <v>104</v>
      </c>
      <c r="H16" s="100" t="s">
        <v>62</v>
      </c>
      <c r="I16" s="100" t="s">
        <v>49</v>
      </c>
      <c r="J16" s="107">
        <v>43</v>
      </c>
      <c r="K16">
        <f t="shared" si="1"/>
        <v>4</v>
      </c>
      <c r="L16">
        <f t="shared" si="2"/>
        <v>94</v>
      </c>
      <c r="M16">
        <v>10</v>
      </c>
      <c r="N16">
        <f t="shared" si="3"/>
        <v>105</v>
      </c>
    </row>
    <row r="17" spans="1:14">
      <c r="A17" t="s">
        <v>111</v>
      </c>
      <c r="B17" t="str">
        <f t="shared" si="0"/>
        <v>BYE01XX</v>
      </c>
      <c r="C17" t="s">
        <v>107</v>
      </c>
      <c r="D17" s="100" t="s">
        <v>95</v>
      </c>
      <c r="E17" s="100" t="s">
        <v>96</v>
      </c>
      <c r="F17" s="104" t="s">
        <v>65</v>
      </c>
      <c r="G17" s="100" t="s">
        <v>104</v>
      </c>
      <c r="H17" s="100" t="s">
        <v>62</v>
      </c>
      <c r="I17" s="100" t="s">
        <v>50</v>
      </c>
      <c r="J17" s="107">
        <v>24</v>
      </c>
      <c r="K17">
        <f t="shared" si="1"/>
        <v>3</v>
      </c>
      <c r="L17">
        <f t="shared" si="2"/>
        <v>54</v>
      </c>
      <c r="M17">
        <v>10</v>
      </c>
      <c r="N17">
        <f t="shared" si="3"/>
        <v>65</v>
      </c>
    </row>
    <row r="18" spans="1:14">
      <c r="A18" t="s">
        <v>111</v>
      </c>
      <c r="B18" t="str">
        <f t="shared" si="0"/>
        <v>BYE01XX</v>
      </c>
      <c r="C18" t="s">
        <v>107</v>
      </c>
      <c r="D18" s="100" t="s">
        <v>97</v>
      </c>
      <c r="E18" s="100" t="s">
        <v>98</v>
      </c>
      <c r="F18" s="104" t="s">
        <v>65</v>
      </c>
      <c r="G18" s="100" t="s">
        <v>104</v>
      </c>
      <c r="H18" s="100" t="s">
        <v>62</v>
      </c>
      <c r="I18" s="100" t="s">
        <v>51</v>
      </c>
      <c r="J18" s="107">
        <v>23</v>
      </c>
      <c r="K18">
        <f t="shared" si="1"/>
        <v>2</v>
      </c>
      <c r="L18">
        <f t="shared" si="2"/>
        <v>50</v>
      </c>
      <c r="M18">
        <v>10</v>
      </c>
      <c r="N18">
        <f t="shared" si="3"/>
        <v>61</v>
      </c>
    </row>
    <row r="19" spans="1:14">
      <c r="A19" t="s">
        <v>111</v>
      </c>
      <c r="B19" t="str">
        <f t="shared" si="0"/>
        <v>BYE01XX</v>
      </c>
      <c r="C19" t="s">
        <v>107</v>
      </c>
      <c r="D19" s="100" t="s">
        <v>99</v>
      </c>
      <c r="E19" s="100" t="s">
        <v>100</v>
      </c>
      <c r="F19" s="104" t="s">
        <v>65</v>
      </c>
      <c r="G19" s="100" t="s">
        <v>104</v>
      </c>
      <c r="H19" s="100" t="s">
        <v>62</v>
      </c>
      <c r="I19" s="100" t="s">
        <v>52</v>
      </c>
      <c r="J19" s="107">
        <v>8</v>
      </c>
      <c r="K19">
        <f t="shared" si="1"/>
        <v>1</v>
      </c>
      <c r="L19">
        <f t="shared" si="2"/>
        <v>18</v>
      </c>
      <c r="M19">
        <v>10</v>
      </c>
      <c r="N19">
        <f t="shared" si="3"/>
        <v>29</v>
      </c>
    </row>
    <row r="20" spans="1:14">
      <c r="A20" t="s">
        <v>111</v>
      </c>
      <c r="B20" t="str">
        <f t="shared" si="0"/>
        <v>BYE01XX</v>
      </c>
      <c r="C20" t="s">
        <v>107</v>
      </c>
      <c r="D20" s="100" t="s">
        <v>101</v>
      </c>
      <c r="E20" s="100" t="s">
        <v>102</v>
      </c>
      <c r="F20" s="104" t="s">
        <v>65</v>
      </c>
      <c r="G20" s="100" t="s">
        <v>104</v>
      </c>
      <c r="H20" s="100" t="s">
        <v>62</v>
      </c>
      <c r="I20" s="100" t="s">
        <v>53</v>
      </c>
      <c r="J20" s="107">
        <v>12</v>
      </c>
      <c r="K20">
        <f t="shared" si="1"/>
        <v>2</v>
      </c>
      <c r="L20">
        <f t="shared" si="2"/>
        <v>28</v>
      </c>
      <c r="M20">
        <v>10</v>
      </c>
      <c r="N20">
        <f t="shared" si="3"/>
        <v>39</v>
      </c>
    </row>
    <row r="21" spans="1:14">
      <c r="D21" s="100"/>
      <c r="E21" s="100"/>
      <c r="F21" s="104"/>
      <c r="G21" s="100"/>
      <c r="H21" s="100"/>
      <c r="I21" s="100"/>
    </row>
    <row r="22" spans="1:14">
      <c r="D22" s="100"/>
      <c r="E22" s="100"/>
      <c r="F22" s="104"/>
      <c r="G22" s="100"/>
      <c r="H22" s="100"/>
      <c r="I22" s="100"/>
    </row>
    <row r="23" spans="1:14">
      <c r="D23" s="100"/>
      <c r="E23" s="100"/>
      <c r="F23" s="104"/>
      <c r="G23" s="100"/>
      <c r="H23" s="100"/>
      <c r="I23" s="100"/>
    </row>
    <row r="24" spans="1:14">
      <c r="D24" s="100"/>
      <c r="E24" s="100"/>
      <c r="F24" s="104"/>
      <c r="G24" s="100"/>
      <c r="H24" s="100"/>
      <c r="I24" s="100"/>
    </row>
    <row r="25" spans="1:14">
      <c r="D25" s="100"/>
      <c r="E25" s="100"/>
      <c r="F25" s="104"/>
      <c r="G25" s="100"/>
      <c r="H25" s="100"/>
      <c r="I25" s="100"/>
    </row>
    <row r="26" spans="1:14">
      <c r="D26" s="100"/>
      <c r="E26" s="100"/>
      <c r="F26" s="104"/>
      <c r="G26" s="100"/>
      <c r="H26" s="100"/>
      <c r="I26" s="100"/>
    </row>
    <row r="27" spans="1:14">
      <c r="D27" s="100"/>
      <c r="E27" s="100"/>
      <c r="F27" s="104"/>
      <c r="G27" s="100"/>
      <c r="H27" s="100"/>
      <c r="I27" s="100"/>
    </row>
    <row r="28" spans="1:14">
      <c r="D28" s="100"/>
      <c r="E28" s="100"/>
      <c r="F28" s="104"/>
      <c r="G28" s="100"/>
      <c r="H28" s="100"/>
      <c r="I28" s="100"/>
    </row>
    <row r="29" spans="1:14">
      <c r="D29" s="100"/>
      <c r="E29" s="100"/>
      <c r="F29" s="104"/>
      <c r="G29" s="100"/>
      <c r="H29" s="100"/>
      <c r="I29" s="100"/>
    </row>
    <row r="30" spans="1:14">
      <c r="D30" s="100"/>
      <c r="E30" s="100"/>
      <c r="F30" s="104"/>
      <c r="G30" s="100"/>
      <c r="H30" s="100"/>
      <c r="I30" s="100"/>
    </row>
    <row r="31" spans="1:14">
      <c r="D31" s="100"/>
      <c r="E31" s="100"/>
      <c r="F31" s="104"/>
      <c r="G31" s="100"/>
      <c r="H31" s="100"/>
      <c r="I31" s="100"/>
    </row>
    <row r="32" spans="1:14">
      <c r="D32" s="100"/>
      <c r="E32" s="100"/>
      <c r="F32" s="104"/>
      <c r="G32" s="100"/>
      <c r="H32" s="100"/>
      <c r="I32" s="100"/>
    </row>
    <row r="33" spans="4:9">
      <c r="D33" s="100"/>
      <c r="E33" s="100"/>
      <c r="F33" s="104"/>
      <c r="G33" s="100"/>
      <c r="H33" s="100"/>
      <c r="I33" s="100"/>
    </row>
    <row r="34" spans="4:9">
      <c r="D34" s="100"/>
      <c r="E34" s="100"/>
      <c r="F34" s="104"/>
      <c r="G34" s="100"/>
      <c r="H34" s="100"/>
      <c r="I34" s="100"/>
    </row>
    <row r="35" spans="4:9">
      <c r="D35" s="100"/>
      <c r="E35" s="100"/>
      <c r="F35" s="104"/>
      <c r="G35" s="100"/>
      <c r="H35" s="100"/>
      <c r="I35" s="100"/>
    </row>
    <row r="36" spans="4:9">
      <c r="D36" s="100"/>
      <c r="E36" s="100"/>
      <c r="F36" s="104"/>
      <c r="G36" s="100"/>
      <c r="H36" s="100"/>
      <c r="I36" s="100"/>
    </row>
    <row r="37" spans="4:9">
      <c r="D37" s="100"/>
      <c r="E37" s="100"/>
      <c r="F37" s="104"/>
      <c r="G37" s="100"/>
      <c r="H37" s="100"/>
      <c r="I37" s="100"/>
    </row>
    <row r="38" spans="4:9">
      <c r="D38" s="100"/>
      <c r="E38" s="100"/>
      <c r="F38" s="104"/>
      <c r="G38" s="100"/>
      <c r="H38" s="100"/>
      <c r="I38" s="100"/>
    </row>
    <row r="39" spans="4:9">
      <c r="D39" s="100"/>
      <c r="E39" s="100"/>
      <c r="F39" s="104"/>
      <c r="G39" s="100"/>
      <c r="H39" s="100"/>
      <c r="I39" s="100"/>
    </row>
    <row r="40" spans="4:9">
      <c r="D40" s="100"/>
      <c r="E40" s="100"/>
      <c r="F40" s="104"/>
      <c r="G40" s="100"/>
      <c r="H40" s="100"/>
      <c r="I40" s="100"/>
    </row>
    <row r="41" spans="4:9">
      <c r="D41" s="100"/>
      <c r="E41" s="100"/>
      <c r="F41" s="104"/>
      <c r="G41" s="100"/>
      <c r="H41" s="100"/>
      <c r="I41" s="100"/>
    </row>
    <row r="42" spans="4:9">
      <c r="D42" s="100"/>
      <c r="E42" s="100"/>
      <c r="F42" s="104"/>
      <c r="G42" s="100"/>
      <c r="H42" s="100"/>
      <c r="I42" s="100"/>
    </row>
    <row r="43" spans="4:9">
      <c r="D43" s="100"/>
      <c r="E43" s="100"/>
      <c r="F43" s="104"/>
      <c r="G43" s="100"/>
      <c r="H43" s="100"/>
      <c r="I43" s="100"/>
    </row>
    <row r="44" spans="4:9">
      <c r="D44" s="100"/>
      <c r="E44" s="100"/>
      <c r="F44" s="104"/>
      <c r="G44" s="100"/>
      <c r="H44" s="100"/>
      <c r="I44" s="100"/>
    </row>
    <row r="45" spans="4:9">
      <c r="D45" s="100"/>
      <c r="E45" s="100"/>
      <c r="F45" s="104"/>
      <c r="G45" s="100"/>
      <c r="H45" s="100"/>
      <c r="I45" s="100"/>
    </row>
    <row r="46" spans="4:9">
      <c r="D46" s="100"/>
      <c r="E46" s="100"/>
      <c r="F46" s="104"/>
      <c r="G46" s="100"/>
      <c r="H46" s="100"/>
      <c r="I46" s="100"/>
    </row>
    <row r="47" spans="4:9">
      <c r="D47" s="100"/>
      <c r="E47" s="100"/>
      <c r="F47" s="104"/>
      <c r="G47" s="100"/>
      <c r="H47" s="100"/>
      <c r="I47" s="100"/>
    </row>
    <row r="48" spans="4:9">
      <c r="D48" s="100"/>
      <c r="E48" s="100"/>
      <c r="F48" s="104"/>
      <c r="G48" s="100"/>
      <c r="H48" s="100"/>
      <c r="I48" s="100"/>
    </row>
    <row r="49" spans="4:9">
      <c r="D49" s="100"/>
      <c r="E49" s="100"/>
      <c r="F49" s="104"/>
      <c r="G49" s="100"/>
      <c r="H49" s="100"/>
      <c r="I49" s="100"/>
    </row>
    <row r="50" spans="4:9">
      <c r="D50" s="100"/>
      <c r="E50" s="100"/>
      <c r="F50" s="104"/>
      <c r="G50" s="100"/>
      <c r="H50" s="100"/>
      <c r="I50" s="100"/>
    </row>
    <row r="51" spans="4:9">
      <c r="D51" s="100"/>
      <c r="E51" s="100"/>
      <c r="F51" s="104"/>
      <c r="G51" s="100"/>
      <c r="H51" s="100"/>
      <c r="I51" s="100"/>
    </row>
    <row r="52" spans="4:9">
      <c r="D52" s="100"/>
      <c r="E52" s="100"/>
      <c r="F52" s="104"/>
      <c r="G52" s="100"/>
      <c r="H52" s="100"/>
      <c r="I52" s="100"/>
    </row>
    <row r="53" spans="4:9">
      <c r="D53" s="100"/>
      <c r="E53" s="100"/>
      <c r="F53" s="104"/>
      <c r="G53" s="100"/>
      <c r="H53" s="100"/>
      <c r="I53" s="100"/>
    </row>
    <row r="54" spans="4:9">
      <c r="D54" s="100"/>
      <c r="E54" s="100"/>
      <c r="F54" s="104"/>
      <c r="G54" s="100"/>
      <c r="H54" s="100"/>
      <c r="I54" s="100"/>
    </row>
    <row r="55" spans="4:9">
      <c r="D55" s="100"/>
      <c r="E55" s="100"/>
      <c r="F55" s="104"/>
      <c r="G55" s="100"/>
      <c r="H55" s="100"/>
      <c r="I55" s="100"/>
    </row>
    <row r="56" spans="4:9">
      <c r="D56" s="100"/>
      <c r="E56" s="100"/>
      <c r="F56" s="104"/>
      <c r="G56" s="100"/>
      <c r="H56" s="100"/>
      <c r="I56" s="100"/>
    </row>
    <row r="379" spans="12:14">
      <c r="N379" s="101"/>
    </row>
    <row r="381" spans="12:14">
      <c r="L381">
        <f>2382-8</f>
        <v>2374</v>
      </c>
    </row>
  </sheetData>
  <autoFilter ref="A2:O50" xr:uid="{73591BF9-D5DB-4FF3-AE44-4158E39B8DCF}"/>
  <pageMargins left="0.7" right="0.7" top="0.75" bottom="0.75" header="0.3" footer="0.3"/>
  <pageSetup paperSize="9" scale="71" orientation="landscape" r:id="rId1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PO</vt:lpstr>
      <vt:lpstr>Barcodes</vt:lpstr>
      <vt:lpstr>Barcodes!Print_Area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2024-12-13T10:14:48Z</cp:lastPrinted>
  <dcterms:created xsi:type="dcterms:W3CDTF">2020-11-11T02:21:38Z</dcterms:created>
  <dcterms:modified xsi:type="dcterms:W3CDTF">2024-12-25T08:03:54Z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