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SHE SENDS/"/>
    </mc:Choice>
  </mc:AlternateContent>
  <xr:revisionPtr revIDLastSave="1194" documentId="13_ncr:1_{060FD0D6-5963-4740-8591-6C5A8FB05237}" xr6:coauthVersionLast="47" xr6:coauthVersionMax="47" xr10:uidLastSave="{D213AB7E-0201-4543-B155-1774665AB70F}"/>
  <bookViews>
    <workbookView xWindow="-110" yWindow="-110" windowWidth="19420" windowHeight="10300" activeTab="1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2'!$A$4:$P$6</definedName>
    <definedName name="_xlnm._FilterDatabase" localSheetId="0" hidden="1">PO!$A$10:$U$10</definedName>
    <definedName name="_xlnm.Print_Area" localSheetId="1">'DETAIL 2'!$A$1:$P$6</definedName>
    <definedName name="_xlnm.Print_Area" localSheetId="0">PO!$A$1:$N$15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I13" i="2"/>
  <c r="I16" i="2" s="1"/>
  <c r="I6" i="5" l="1"/>
  <c r="K5" i="5"/>
  <c r="O11" i="2"/>
  <c r="L11" i="2" l="1"/>
  <c r="K6" i="5" l="1"/>
  <c r="J16" i="5" s="1"/>
  <c r="J6" i="5"/>
  <c r="A5" i="5"/>
  <c r="K11" i="2" l="1"/>
  <c r="M11" i="2" l="1"/>
  <c r="H8" i="2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<sst xmlns="http://schemas.openxmlformats.org/spreadsheetml/2006/main" count="68" uniqueCount="66">
  <si>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</si>
  <si>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</si>
  <si>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</si>
  <si>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</si>
  <si>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</si>
  <si>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</si>
  <si>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</si>
  <si>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</si>
  <si>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</si>
  <si>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</si>
  <si>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</si>
  <si>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</si>
  <si>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</si>
  <si>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</si>
  <si>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</si>
  <si>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</si>
  <si>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</si>
  <si>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</si>
  <si>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</si>
  <si>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</si>
  <si>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</si>
  <si>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</si>
  <si>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</si>
  <si>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</si>
  <si>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</si>
  <si>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</si>
  <si>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</si>
  <si>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</si>
  <si>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</si>
  <si>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</si>
  <si>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</si>
  <si>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</si>
  <si>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</si>
  <si>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</si>
  <si>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</si>
  <si>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</si>
  <si>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</si>
  <si>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</si>
  <si>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</si>
  <si>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</si>
  <si>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</si>
  <si>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</si>
  <si>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</si>
  <si>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</si>
  <si>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</si>
  <si>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</si>
  <si>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</si>
  <si>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</si>
  <si>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</si>
  <si>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</si>
  <si>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</si>
  <si>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</si>
  <si>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</si>
  <si>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</si>
  <si>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</si>
  <si>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</si>
  <si>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</si>
  <si>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</si>
  <si>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BASIC WHITE</t>
  </si>
  <si>
    <t>RAPHA WHT CARE LBL R</t>
  </si>
  <si>
    <t>SS26 - SHE SENDS</t>
  </si>
  <si>
    <t>CYD02XXMUL</t>
  </si>
  <si>
    <t>She Sends Short Sleeve Cotton T-Shirt</t>
  </si>
  <si>
    <t>SS TEE</t>
  </si>
  <si>
    <t>SS26X13TEE002</t>
  </si>
  <si>
    <t>C0046-SST571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</si>
</sst>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45911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23" t="s">
        <v>60</v>
      </c>
      <c r="I6" s="124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45931</v>
      </c>
      <c r="I7" s="116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45941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58</v>
      </c>
      <c r="H11" s="90" t="s">
        <v>35</v>
      </c>
      <c r="I11" s="92">
        <v>110</v>
      </c>
      <c r="J11" s="91">
        <v>0</v>
      </c>
      <c r="K11" s="91">
        <f t="shared" ref="K11" si="0">I11-J11</f>
        <v>110</v>
      </c>
      <c r="L11" s="103">
        <f>ROUNDUP((94.53/1000)*1.4,3)</f>
        <v>0.13300000000000001</v>
      </c>
      <c r="M11" s="104">
        <f t="shared" ref="M11" si="1">K11*L11</f>
        <v>14.63</v>
      </c>
      <c r="N11" s="85"/>
      <c r="O11" s="7">
        <f>688+5</f>
        <v>693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110</v>
      </c>
      <c r="J13" s="52"/>
      <c r="K13" s="51">
        <f>SUM(K11:K12)</f>
        <v>110</v>
      </c>
      <c r="L13" s="53"/>
      <c r="M13" s="106">
        <f>SUM(M11:M11)</f>
        <v>14.63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18" t="s">
        <v>31</v>
      </c>
      <c r="B15" s="118"/>
      <c r="C15" s="60"/>
      <c r="D15" s="61"/>
      <c r="E15" s="119" t="s">
        <v>32</v>
      </c>
      <c r="F15" s="119"/>
      <c r="G15" s="119"/>
      <c r="H15" s="62"/>
      <c r="I15" s="63"/>
      <c r="J15" s="63"/>
      <c r="K15" s="63"/>
      <c r="L15" s="117" t="s">
        <v>33</v>
      </c>
      <c r="M15" s="117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110">
        <f>I13-586</f>
        <v>-476</v>
      </c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6"/>
  <sheetViews>
    <sheetView tabSelected="1" view="pageBreakPreview" topLeftCell="G1" zoomScale="85" zoomScaleNormal="115" zoomScaleSheetLayoutView="85" workbookViewId="0">
      <selection activeCell="G5" sqref="G5:P5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201" customHeight="1">
      <c r="A5" s="95">
        <f t="shared" ref="A5" si="0">ROW()-4</f>
        <v>1</v>
      </c>
      <c r="B5" s="95" t="s">
        <v>65</v>
      </c>
      <c r="C5" s="95" t="s">
        <v>63</v>
      </c>
      <c r="D5" s="108" t="s">
        <v>62</v>
      </c>
      <c r="E5" s="96" t="s">
        <v>64</v>
      </c>
      <c r="F5" s="96" t="s">
        <v>59</v>
      </c>
      <c r="G5" s="96" t="s">
        <v>61</v>
      </c>
      <c r="H5" s="97" t="s">
        <v>49</v>
      </c>
      <c r="I5" s="95">
        <v>90</v>
      </c>
      <c r="J5" s="95">
        <f>ROUNDUP(I5*20%,0)</f>
        <v>18</v>
      </c>
      <c r="K5" s="95">
        <f>I5+J5+2</f>
        <v>110</v>
      </c>
      <c r="L5" s="107" t="e" vm="1">
        <v>#VALUE!</v>
      </c>
      <c r="M5" s="128" t="e" vm="2">
        <v>#VALUE!</v>
      </c>
      <c r="N5" s="129"/>
      <c r="O5" s="129"/>
      <c r="P5" s="130"/>
    </row>
    <row r="6" spans="1:16" ht="20.25" customHeight="1">
      <c r="A6" s="131" t="s">
        <v>48</v>
      </c>
      <c r="B6" s="132"/>
      <c r="C6" s="132"/>
      <c r="D6" s="132"/>
      <c r="E6" s="132"/>
      <c r="F6" s="132"/>
      <c r="G6" s="132"/>
      <c r="H6" s="133"/>
      <c r="I6" s="99">
        <f>SUM(I5:I5)</f>
        <v>90</v>
      </c>
      <c r="J6" s="99">
        <f>SUM(J5:J5)</f>
        <v>18</v>
      </c>
      <c r="K6" s="99">
        <f>SUM(K5:K5)</f>
        <v>110</v>
      </c>
      <c r="L6" s="100"/>
      <c r="M6" s="134"/>
      <c r="N6" s="135"/>
      <c r="O6" s="135"/>
      <c r="P6" s="136"/>
    </row>
    <row r="16" spans="1:16" ht="20.25" customHeight="1">
      <c r="J16" s="109">
        <f>K6-1256</f>
        <v>-1146</v>
      </c>
    </row>
  </sheetData>
  <autoFilter ref="A4:P6" xr:uid="{00000000-0009-0000-0000-000001000000}">
    <filterColumn colId="12" showButton="0"/>
    <filterColumn colId="13" showButton="0"/>
    <filterColumn colId="14" showButton="0"/>
  </autoFilter>
  <mergeCells count="4">
    <mergeCell ref="M4:P4"/>
    <mergeCell ref="M5:P5"/>
    <mergeCell ref="A6:H6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8C1DB-B457-40DD-98FF-40848B3551A0}"/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2026-01-13T03:07:03Z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