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EF/COMMERCIAL/"/>
    </mc:Choice>
  </mc:AlternateContent>
  <xr:revisionPtr revIDLastSave="810" documentId="6_{13C73650-2F37-4722-8F0F-29C69CA899BB}" xr6:coauthVersionLast="47" xr6:coauthVersionMax="47" xr10:uidLastSave="{3CADD2B3-C306-4E56-8730-67596B4BF772}"/>
  <bookViews>
    <workbookView xWindow="-120" yWindow="-120" windowWidth="20730" windowHeight="11040" xr2:uid="{00000000-000D-0000-FFFF-FFFF00000000}"/>
  </bookViews>
  <sheets>
    <sheet name="PO" sheetId="2" r:id="rId1"/>
    <sheet name="Barcodes" sheetId="7" r:id="rId2"/>
  </sheets>
  <definedNames>
    <definedName name="_xlnm._FilterDatabase" localSheetId="1" hidden="1">Barcodes!$A$2:$N$38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7" l="1"/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K33" i="7" s="1"/>
  <c r="M33" i="7" s="1"/>
  <c r="J34" i="7"/>
  <c r="J35" i="7"/>
  <c r="J36" i="7"/>
  <c r="J37" i="7"/>
  <c r="J38" i="7"/>
  <c r="J3" i="7"/>
  <c r="K381" i="7" l="1"/>
  <c r="K38" i="7"/>
  <c r="M38" i="7" s="1"/>
  <c r="K37" i="7"/>
  <c r="M37" i="7" s="1"/>
  <c r="K36" i="7"/>
  <c r="M36" i="7" s="1"/>
  <c r="K35" i="7"/>
  <c r="M35" i="7" s="1"/>
  <c r="K34" i="7"/>
  <c r="M34" i="7" s="1"/>
  <c r="K32" i="7"/>
  <c r="M32" i="7" s="1"/>
  <c r="K31" i="7"/>
  <c r="M31" i="7" s="1"/>
  <c r="K30" i="7"/>
  <c r="M30" i="7" s="1"/>
  <c r="K29" i="7"/>
  <c r="M29" i="7" s="1"/>
  <c r="K28" i="7"/>
  <c r="M28" i="7" s="1"/>
  <c r="K27" i="7"/>
  <c r="M27" i="7" s="1"/>
  <c r="K26" i="7"/>
  <c r="M26" i="7" s="1"/>
  <c r="K25" i="7"/>
  <c r="M25" i="7" s="1"/>
  <c r="K24" i="7"/>
  <c r="M24" i="7" s="1"/>
  <c r="K23" i="7"/>
  <c r="M23" i="7" s="1"/>
  <c r="K22" i="7"/>
  <c r="M22" i="7" s="1"/>
  <c r="K21" i="7"/>
  <c r="M21" i="7" s="1"/>
  <c r="K20" i="7"/>
  <c r="M20" i="7" s="1"/>
  <c r="K19" i="7"/>
  <c r="M19" i="7" s="1"/>
  <c r="K18" i="7"/>
  <c r="M18" i="7" s="1"/>
  <c r="K17" i="7"/>
  <c r="M17" i="7" s="1"/>
  <c r="K16" i="7"/>
  <c r="M16" i="7" s="1"/>
  <c r="K15" i="7"/>
  <c r="M15" i="7" s="1"/>
  <c r="K14" i="7"/>
  <c r="M14" i="7" s="1"/>
  <c r="K13" i="7"/>
  <c r="M13" i="7" s="1"/>
  <c r="K12" i="7"/>
  <c r="M12" i="7" s="1"/>
  <c r="K11" i="7"/>
  <c r="M11" i="7" s="1"/>
  <c r="K10" i="7"/>
  <c r="M10" i="7" s="1"/>
  <c r="K9" i="7"/>
  <c r="M9" i="7" s="1"/>
  <c r="K8" i="7"/>
  <c r="M8" i="7" s="1"/>
  <c r="K7" i="7"/>
  <c r="M7" i="7" s="1"/>
  <c r="K6" i="7"/>
  <c r="M6" i="7" s="1"/>
  <c r="K5" i="7"/>
  <c r="M5" i="7" s="1"/>
  <c r="K4" i="7"/>
  <c r="M4" i="7" s="1"/>
  <c r="K3" i="7"/>
  <c r="M3" i="7" s="1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<sst xmlns="http://schemas.openxmlformats.org/spreadsheetml/2006/main" count="348" uniqueCount="159">
  <si>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</si>
  <si>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</si>
  <si>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</si>
  <si>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</si>
  <si>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</si>
  <si>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</si>
  <si>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</si>
  <si>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</si>
  <si>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</si>
  <si>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</si>
  <si>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</si>
  <si>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</si>
  <si>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</si>
  <si>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</si>
  <si>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</si>
  <si>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</si>
  <si>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</si>
  <si>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</si>
  <si>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</si>
  <si>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</si>
  <si>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</si>
  <si>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</si>
  <si>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</si>
  <si>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</si>
  <si>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</si>
  <si>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</si>
  <si>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</si>
  <si>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</si>
  <si>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</si>
  <si>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</si>
  <si>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</si>
  <si>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</si>
  <si>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</si>
  <si>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</si>
  <si>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</si>
  <si>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</si>
  <si>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</si>
  <si>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</si>
  <si>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</si>
  <si>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</si>
  <si>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</si>
  <si>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</si>
  <si>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</si>
  <si>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</si>
  <si>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</si>
  <si>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</si>
  <si>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</si>
  <si>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</si>
  <si>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</si>
  <si>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</si>
  <si>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</si>
  <si>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</si>
  <si>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</si>
  <si>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</si>
  <si>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</si>
  <si>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</si>
  <si>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</si>
  <si>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</si>
  <si>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</si>
  <si>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</si>
  <si>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</si>
  <si>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</si>
  <si>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</si>
  <si>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CKJ01XXMULLRG</t>
  </si>
  <si>
    <t>5059526496076</t>
  </si>
  <si>
    <t>EF Men's Short Sleeve T-shirt</t>
  </si>
  <si>
    <t>MUL</t>
  </si>
  <si>
    <t>CKJ01XXMULMED</t>
  </si>
  <si>
    <t>5059526496069</t>
  </si>
  <si>
    <t>CKJ01XXMULSML</t>
  </si>
  <si>
    <t>5059526496052</t>
  </si>
  <si>
    <t>CKJ01XXMULXLG</t>
  </si>
  <si>
    <t>5059526496083</t>
  </si>
  <si>
    <t>CKJ01XXMULXSM</t>
  </si>
  <si>
    <t>5059526496045</t>
  </si>
  <si>
    <t>CKJ01XXMULXXL</t>
  </si>
  <si>
    <t>5059526496090</t>
  </si>
  <si>
    <t>CKJ02XXMULLRG</t>
  </si>
  <si>
    <t>5059526496830</t>
  </si>
  <si>
    <t>EF Men's Short Sleeve T-Shirt</t>
  </si>
  <si>
    <t>CKJ02XXMULMED</t>
  </si>
  <si>
    <t>5059526496823</t>
  </si>
  <si>
    <t>CKJ02XXMULSML</t>
  </si>
  <si>
    <t>5059526496816</t>
  </si>
  <si>
    <t>CKJ02XXMULXLG</t>
  </si>
  <si>
    <t>5059526496847</t>
  </si>
  <si>
    <t>CKJ02XXMULXSM</t>
  </si>
  <si>
    <t>5059526496809</t>
  </si>
  <si>
    <t>CKJ02XXMULXXL</t>
  </si>
  <si>
    <t>5059526496854</t>
  </si>
  <si>
    <t>CKK01XXMULLRG</t>
  </si>
  <si>
    <t>5059526496212</t>
  </si>
  <si>
    <t>EF Women's Short Sleeve T-shirt</t>
  </si>
  <si>
    <t>CKK01XXMULMED</t>
  </si>
  <si>
    <t>5059526496205</t>
  </si>
  <si>
    <t>CKK01XXMULSML</t>
  </si>
  <si>
    <t>5059526496199</t>
  </si>
  <si>
    <t>CKK01XXMULXLG</t>
  </si>
  <si>
    <t>5059526496229</t>
  </si>
  <si>
    <t>CKK01XXMULXSM</t>
  </si>
  <si>
    <t>5059526496182</t>
  </si>
  <si>
    <t>CKK01XXMULXXS</t>
  </si>
  <si>
    <t>5059526496175</t>
  </si>
  <si>
    <t>CKK02XXMULLRG</t>
  </si>
  <si>
    <t>5059526496908</t>
  </si>
  <si>
    <t>EF Women's Short Sleeve T-Shirt</t>
  </si>
  <si>
    <t>CKK02XXMULMED</t>
  </si>
  <si>
    <t>5059526496892</t>
  </si>
  <si>
    <t>CKK02XXMULSML</t>
  </si>
  <si>
    <t>5059526496885</t>
  </si>
  <si>
    <t>CKK02XXMULXLG</t>
  </si>
  <si>
    <t>5059526496915</t>
  </si>
  <si>
    <t>CKK02XXMULXSM</t>
  </si>
  <si>
    <t>5059526496878</t>
  </si>
  <si>
    <t>CKK02XXMULXXS</t>
  </si>
  <si>
    <t>5059526496861</t>
  </si>
  <si>
    <t>CKM01XXMULLRG</t>
  </si>
  <si>
    <t>5059526496328</t>
  </si>
  <si>
    <t>EF Long Sleeve T-Shirt</t>
  </si>
  <si>
    <t>CKM01XXMULMED</t>
  </si>
  <si>
    <t>5059526496311</t>
  </si>
  <si>
    <t>CKM01XXMULSML</t>
  </si>
  <si>
    <t>5059526496304</t>
  </si>
  <si>
    <t>CKM01XXMULXLG</t>
  </si>
  <si>
    <t>5059526496335</t>
  </si>
  <si>
    <t>CKM01XXMULXSM</t>
  </si>
  <si>
    <t>5059526496298</t>
  </si>
  <si>
    <t>CKM01XXMULXXL</t>
  </si>
  <si>
    <t>5059526496342</t>
  </si>
  <si>
    <t>CKN01XXMULLRG</t>
  </si>
  <si>
    <t>5059526496380</t>
  </si>
  <si>
    <t>EF Everyday Hoodie</t>
  </si>
  <si>
    <t>CKN01XXMULMED</t>
  </si>
  <si>
    <t>5059526496373</t>
  </si>
  <si>
    <t>CKN01XXMULSML</t>
  </si>
  <si>
    <t>5059526496366</t>
  </si>
  <si>
    <t>CKN01XXMULXLG</t>
  </si>
  <si>
    <t>5059526496397</t>
  </si>
  <si>
    <t>CKN01XXMULXSM</t>
  </si>
  <si>
    <t>5059526496359</t>
  </si>
  <si>
    <t>CKN01XXMULXXL</t>
  </si>
  <si>
    <t>5059526496403</t>
  </si>
  <si>
    <t>UA STYLE NAME</t>
  </si>
  <si>
    <t>C0046-SST225</t>
  </si>
  <si>
    <t>C0046-SST226</t>
  </si>
  <si>
    <t>C0046-SST227</t>
  </si>
  <si>
    <t>C0046-SST228</t>
  </si>
  <si>
    <t>C0046-LST022</t>
  </si>
  <si>
    <t>C0046-HOD067</t>
  </si>
  <si>
    <t>UA COLOR</t>
  </si>
  <si>
    <t>Multicolour (White Base)</t>
  </si>
  <si>
    <t>Multicolour (Black Base)</t>
  </si>
  <si>
    <t>CKJ01XX</t>
  </si>
  <si>
    <t>CKJ02XX</t>
  </si>
  <si>
    <t>CKK01XX</t>
  </si>
  <si>
    <t>CKK02XX</t>
  </si>
  <si>
    <t>CKM01XX</t>
  </si>
  <si>
    <t>CKN01XX</t>
  </si>
  <si>
    <t>EF_COMMERCIAL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</si>
</sst>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1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21" fillId="0" borderId="0" xfId="0" applyFont="1"/>
    <xf numFmtId="49" fontId="20" fillId="1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6" zoomScale="55" zoomScaleNormal="55" zoomScaleSheetLayoutView="55" zoomScalePageLayoutView="55" workbookViewId="0">
      <selection activeCell="F6" sqref="F6:G6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10.28515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57</v>
      </c>
      <c r="D5" s="17"/>
      <c r="E5" s="18"/>
      <c r="F5" s="109" t="s">
        <v>6</v>
      </c>
      <c r="G5" s="110"/>
      <c r="H5" s="113" t="s">
        <v>37</v>
      </c>
      <c r="I5" s="114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9" t="s">
        <v>9</v>
      </c>
      <c r="G6" s="110"/>
      <c r="H6" s="115" t="s">
        <v>158</v>
      </c>
      <c r="I6" s="116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8"/>
      <c r="C7" s="108"/>
      <c r="D7" s="26"/>
      <c r="E7" s="18"/>
      <c r="F7" s="109" t="s">
        <v>12</v>
      </c>
      <c r="G7" s="110"/>
      <c r="H7" s="111">
        <f>N5+20</f>
        <v>20</v>
      </c>
      <c r="I7" s="112"/>
      <c r="J7" s="19"/>
      <c r="K7" s="19"/>
      <c r="L7" s="20"/>
      <c r="M7" s="21" t="s">
        <v>13</v>
      </c>
      <c r="N7" s="27" t="s">
        <v>56</v>
      </c>
    </row>
    <row r="8" spans="1:21" ht="30.75" customHeight="1">
      <c r="A8" s="94" t="s">
        <v>14</v>
      </c>
      <c r="B8" s="120"/>
      <c r="C8" s="120"/>
      <c r="D8" s="28"/>
      <c r="E8" s="18"/>
      <c r="F8" s="109" t="s">
        <v>15</v>
      </c>
      <c r="G8" s="110"/>
      <c r="H8" s="111">
        <f>N5+30</f>
        <v>30</v>
      </c>
      <c r="I8" s="112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5878</v>
      </c>
      <c r="J11" s="41">
        <v>0</v>
      </c>
      <c r="K11" s="41">
        <f t="shared" ref="K11" si="0">I11-J11</f>
        <v>5878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5878</v>
      </c>
      <c r="J13" s="61"/>
      <c r="K13" s="60">
        <f>SUM(K11:K12)</f>
        <v>5878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8" t="s">
        <v>31</v>
      </c>
      <c r="B15" s="118"/>
      <c r="C15" s="70"/>
      <c r="D15" s="71"/>
      <c r="E15" s="119" t="s">
        <v>32</v>
      </c>
      <c r="F15" s="119"/>
      <c r="G15" s="119"/>
      <c r="H15" s="72"/>
      <c r="I15" s="73"/>
      <c r="J15" s="73"/>
      <c r="K15" s="73"/>
      <c r="L15" s="117" t="s">
        <v>33</v>
      </c>
      <c r="M15" s="117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BF9-D5DB-4FF3-AE44-4158E39B8DCF}">
  <dimension ref="A2:M381"/>
  <sheetViews>
    <sheetView workbookViewId="0">
      <selection activeCell="H15" sqref="H15"/>
    </sheetView>
  </sheetViews>
  <sheetFormatPr defaultRowHeight="15"/>
  <cols>
    <col min="1" max="1" width="19.85546875" customWidth="1"/>
    <col min="2" max="2" width="19.85546875" hidden="1" customWidth="1"/>
    <col min="3" max="4" width="17.140625" hidden="1" customWidth="1"/>
    <col min="5" max="5" width="26.140625" hidden="1" customWidth="1"/>
    <col min="6" max="6" width="31.7109375" hidden="1" customWidth="1"/>
    <col min="7" max="7" width="17.140625" hidden="1" customWidth="1"/>
    <col min="8" max="8" width="17.140625" customWidth="1"/>
    <col min="9" max="10" width="12.140625" customWidth="1"/>
    <col min="11" max="11" width="19.85546875" customWidth="1"/>
    <col min="12" max="13" width="17.140625" customWidth="1"/>
  </cols>
  <sheetData>
    <row r="2" spans="1:13" s="107" customFormat="1" ht="25.5">
      <c r="A2" s="103" t="s">
        <v>142</v>
      </c>
      <c r="B2" s="104" t="s">
        <v>59</v>
      </c>
      <c r="C2" s="106" t="s">
        <v>43</v>
      </c>
      <c r="D2" s="106" t="s">
        <v>44</v>
      </c>
      <c r="E2" s="106" t="s">
        <v>149</v>
      </c>
      <c r="F2" s="106" t="s">
        <v>45</v>
      </c>
      <c r="G2" s="106" t="s">
        <v>46</v>
      </c>
      <c r="H2" s="106" t="s">
        <v>47</v>
      </c>
      <c r="I2" s="103" t="s">
        <v>55</v>
      </c>
      <c r="J2" s="103" t="s">
        <v>58</v>
      </c>
      <c r="K2" s="103" t="s">
        <v>60</v>
      </c>
      <c r="L2" s="103" t="s">
        <v>61</v>
      </c>
      <c r="M2" s="104" t="s">
        <v>62</v>
      </c>
    </row>
    <row r="3" spans="1:13">
      <c r="A3" t="s">
        <v>143</v>
      </c>
      <c r="B3" t="s">
        <v>152</v>
      </c>
      <c r="C3" s="100" t="s">
        <v>63</v>
      </c>
      <c r="D3" s="100" t="s">
        <v>64</v>
      </c>
      <c r="E3" s="105" t="s">
        <v>150</v>
      </c>
      <c r="F3" s="100" t="s">
        <v>65</v>
      </c>
      <c r="G3" s="100" t="s">
        <v>66</v>
      </c>
      <c r="H3" s="100" t="s">
        <v>48</v>
      </c>
      <c r="I3">
        <v>247</v>
      </c>
      <c r="J3">
        <f>ROUNDUP(I3*10%,0)</f>
        <v>25</v>
      </c>
      <c r="K3">
        <f>SUM(I3:J3)*2</f>
        <v>544</v>
      </c>
      <c r="L3">
        <v>20</v>
      </c>
      <c r="M3">
        <f>K3+L3</f>
        <v>564</v>
      </c>
    </row>
    <row r="4" spans="1:13">
      <c r="A4" t="s">
        <v>143</v>
      </c>
      <c r="B4" t="s">
        <v>152</v>
      </c>
      <c r="C4" s="100" t="s">
        <v>67</v>
      </c>
      <c r="D4" s="100" t="s">
        <v>68</v>
      </c>
      <c r="E4" s="105" t="s">
        <v>150</v>
      </c>
      <c r="F4" s="100" t="s">
        <v>65</v>
      </c>
      <c r="G4" s="100" t="s">
        <v>66</v>
      </c>
      <c r="H4" s="100" t="s">
        <v>49</v>
      </c>
      <c r="I4">
        <v>297</v>
      </c>
      <c r="J4">
        <f t="shared" ref="J4:J38" si="0">ROUNDUP(I4*10%,0)</f>
        <v>30</v>
      </c>
      <c r="K4">
        <f t="shared" ref="K4:K38" si="1">SUM(I4:J4)*2</f>
        <v>654</v>
      </c>
      <c r="L4">
        <v>20</v>
      </c>
      <c r="M4">
        <f>K4+L4</f>
        <v>674</v>
      </c>
    </row>
    <row r="5" spans="1:13">
      <c r="A5" t="s">
        <v>143</v>
      </c>
      <c r="B5" t="s">
        <v>152</v>
      </c>
      <c r="C5" s="100" t="s">
        <v>69</v>
      </c>
      <c r="D5" s="100" t="s">
        <v>70</v>
      </c>
      <c r="E5" s="105" t="s">
        <v>150</v>
      </c>
      <c r="F5" s="100" t="s">
        <v>65</v>
      </c>
      <c r="G5" s="100" t="s">
        <v>66</v>
      </c>
      <c r="H5" s="100" t="s">
        <v>50</v>
      </c>
      <c r="I5">
        <v>143</v>
      </c>
      <c r="J5">
        <f t="shared" si="0"/>
        <v>15</v>
      </c>
      <c r="K5">
        <f t="shared" si="1"/>
        <v>316</v>
      </c>
      <c r="L5">
        <v>20</v>
      </c>
      <c r="M5">
        <f t="shared" ref="M5:M38" si="2">K5+L5</f>
        <v>336</v>
      </c>
    </row>
    <row r="6" spans="1:13">
      <c r="A6" t="s">
        <v>143</v>
      </c>
      <c r="B6" t="s">
        <v>152</v>
      </c>
      <c r="C6" s="100" t="s">
        <v>71</v>
      </c>
      <c r="D6" s="100" t="s">
        <v>72</v>
      </c>
      <c r="E6" s="105" t="s">
        <v>150</v>
      </c>
      <c r="F6" s="100" t="s">
        <v>65</v>
      </c>
      <c r="G6" s="100" t="s">
        <v>66</v>
      </c>
      <c r="H6" s="100" t="s">
        <v>51</v>
      </c>
      <c r="I6">
        <v>130</v>
      </c>
      <c r="J6">
        <f t="shared" si="0"/>
        <v>13</v>
      </c>
      <c r="K6">
        <f t="shared" si="1"/>
        <v>286</v>
      </c>
      <c r="L6">
        <v>20</v>
      </c>
      <c r="M6">
        <f t="shared" si="2"/>
        <v>306</v>
      </c>
    </row>
    <row r="7" spans="1:13">
      <c r="A7" t="s">
        <v>143</v>
      </c>
      <c r="B7" t="s">
        <v>152</v>
      </c>
      <c r="C7" s="100" t="s">
        <v>73</v>
      </c>
      <c r="D7" s="100" t="s">
        <v>74</v>
      </c>
      <c r="E7" s="105" t="s">
        <v>150</v>
      </c>
      <c r="F7" s="100" t="s">
        <v>65</v>
      </c>
      <c r="G7" s="100" t="s">
        <v>66</v>
      </c>
      <c r="H7" s="100" t="s">
        <v>52</v>
      </c>
      <c r="I7">
        <v>38</v>
      </c>
      <c r="J7">
        <f t="shared" si="0"/>
        <v>4</v>
      </c>
      <c r="K7">
        <f t="shared" si="1"/>
        <v>84</v>
      </c>
      <c r="L7">
        <v>8</v>
      </c>
      <c r="M7">
        <f t="shared" si="2"/>
        <v>92</v>
      </c>
    </row>
    <row r="8" spans="1:13">
      <c r="A8" t="s">
        <v>143</v>
      </c>
      <c r="B8" t="s">
        <v>152</v>
      </c>
      <c r="C8" s="100" t="s">
        <v>75</v>
      </c>
      <c r="D8" s="100" t="s">
        <v>76</v>
      </c>
      <c r="E8" s="105" t="s">
        <v>150</v>
      </c>
      <c r="F8" s="100" t="s">
        <v>65</v>
      </c>
      <c r="G8" s="100" t="s">
        <v>66</v>
      </c>
      <c r="H8" s="100" t="s">
        <v>53</v>
      </c>
      <c r="I8">
        <v>44</v>
      </c>
      <c r="J8">
        <f t="shared" si="0"/>
        <v>5</v>
      </c>
      <c r="K8">
        <f t="shared" si="1"/>
        <v>98</v>
      </c>
      <c r="L8">
        <v>8</v>
      </c>
      <c r="M8">
        <f t="shared" si="2"/>
        <v>106</v>
      </c>
    </row>
    <row r="9" spans="1:13">
      <c r="A9" t="s">
        <v>144</v>
      </c>
      <c r="B9" t="s">
        <v>153</v>
      </c>
      <c r="C9" s="100" t="s">
        <v>77</v>
      </c>
      <c r="D9" s="100" t="s">
        <v>78</v>
      </c>
      <c r="E9" s="105" t="s">
        <v>151</v>
      </c>
      <c r="F9" s="100" t="s">
        <v>79</v>
      </c>
      <c r="G9" s="100" t="s">
        <v>66</v>
      </c>
      <c r="H9" s="100" t="s">
        <v>48</v>
      </c>
      <c r="I9">
        <v>168</v>
      </c>
      <c r="J9">
        <f t="shared" si="0"/>
        <v>17</v>
      </c>
      <c r="K9">
        <f t="shared" si="1"/>
        <v>370</v>
      </c>
      <c r="L9">
        <v>20</v>
      </c>
      <c r="M9">
        <f t="shared" si="2"/>
        <v>390</v>
      </c>
    </row>
    <row r="10" spans="1:13">
      <c r="A10" t="s">
        <v>144</v>
      </c>
      <c r="B10" t="s">
        <v>153</v>
      </c>
      <c r="C10" s="100" t="s">
        <v>80</v>
      </c>
      <c r="D10" s="100" t="s">
        <v>81</v>
      </c>
      <c r="E10" s="105" t="s">
        <v>151</v>
      </c>
      <c r="F10" s="100" t="s">
        <v>79</v>
      </c>
      <c r="G10" s="100" t="s">
        <v>66</v>
      </c>
      <c r="H10" s="100" t="s">
        <v>49</v>
      </c>
      <c r="I10">
        <v>206</v>
      </c>
      <c r="J10">
        <f t="shared" si="0"/>
        <v>21</v>
      </c>
      <c r="K10">
        <f t="shared" si="1"/>
        <v>454</v>
      </c>
      <c r="L10">
        <v>20</v>
      </c>
      <c r="M10">
        <f t="shared" si="2"/>
        <v>474</v>
      </c>
    </row>
    <row r="11" spans="1:13">
      <c r="A11" t="s">
        <v>144</v>
      </c>
      <c r="B11" t="s">
        <v>153</v>
      </c>
      <c r="C11" s="100" t="s">
        <v>82</v>
      </c>
      <c r="D11" s="100" t="s">
        <v>83</v>
      </c>
      <c r="E11" s="105" t="s">
        <v>151</v>
      </c>
      <c r="F11" s="100" t="s">
        <v>79</v>
      </c>
      <c r="G11" s="100" t="s">
        <v>66</v>
      </c>
      <c r="H11" s="100" t="s">
        <v>50</v>
      </c>
      <c r="I11">
        <v>94</v>
      </c>
      <c r="J11">
        <f t="shared" si="0"/>
        <v>10</v>
      </c>
      <c r="K11">
        <f t="shared" si="1"/>
        <v>208</v>
      </c>
      <c r="L11">
        <v>14</v>
      </c>
      <c r="M11">
        <f t="shared" si="2"/>
        <v>222</v>
      </c>
    </row>
    <row r="12" spans="1:13">
      <c r="A12" t="s">
        <v>144</v>
      </c>
      <c r="B12" t="s">
        <v>153</v>
      </c>
      <c r="C12" s="100" t="s">
        <v>84</v>
      </c>
      <c r="D12" s="100" t="s">
        <v>85</v>
      </c>
      <c r="E12" s="105" t="s">
        <v>151</v>
      </c>
      <c r="F12" s="100" t="s">
        <v>79</v>
      </c>
      <c r="G12" s="100" t="s">
        <v>66</v>
      </c>
      <c r="H12" s="100" t="s">
        <v>51</v>
      </c>
      <c r="I12">
        <v>93</v>
      </c>
      <c r="J12">
        <f t="shared" si="0"/>
        <v>10</v>
      </c>
      <c r="K12">
        <f t="shared" si="1"/>
        <v>206</v>
      </c>
      <c r="L12">
        <v>14</v>
      </c>
      <c r="M12">
        <f t="shared" si="2"/>
        <v>220</v>
      </c>
    </row>
    <row r="13" spans="1:13">
      <c r="A13" t="s">
        <v>144</v>
      </c>
      <c r="B13" t="s">
        <v>153</v>
      </c>
      <c r="C13" s="100" t="s">
        <v>86</v>
      </c>
      <c r="D13" s="100" t="s">
        <v>87</v>
      </c>
      <c r="E13" s="105" t="s">
        <v>151</v>
      </c>
      <c r="F13" s="100" t="s">
        <v>79</v>
      </c>
      <c r="G13" s="100" t="s">
        <v>66</v>
      </c>
      <c r="H13" s="100" t="s">
        <v>52</v>
      </c>
      <c r="I13">
        <v>26</v>
      </c>
      <c r="J13">
        <f t="shared" si="0"/>
        <v>3</v>
      </c>
      <c r="K13">
        <f t="shared" si="1"/>
        <v>58</v>
      </c>
      <c r="L13">
        <v>8</v>
      </c>
      <c r="M13">
        <f t="shared" si="2"/>
        <v>66</v>
      </c>
    </row>
    <row r="14" spans="1:13">
      <c r="A14" t="s">
        <v>144</v>
      </c>
      <c r="B14" t="s">
        <v>153</v>
      </c>
      <c r="C14" s="100" t="s">
        <v>88</v>
      </c>
      <c r="D14" s="100" t="s">
        <v>89</v>
      </c>
      <c r="E14" s="105" t="s">
        <v>151</v>
      </c>
      <c r="F14" s="100" t="s">
        <v>79</v>
      </c>
      <c r="G14" s="100" t="s">
        <v>66</v>
      </c>
      <c r="H14" s="100" t="s">
        <v>53</v>
      </c>
      <c r="I14">
        <v>37</v>
      </c>
      <c r="J14">
        <f t="shared" si="0"/>
        <v>4</v>
      </c>
      <c r="K14">
        <f t="shared" si="1"/>
        <v>82</v>
      </c>
      <c r="L14">
        <v>8</v>
      </c>
      <c r="M14">
        <f t="shared" si="2"/>
        <v>90</v>
      </c>
    </row>
    <row r="15" spans="1:13">
      <c r="A15" t="s">
        <v>145</v>
      </c>
      <c r="B15" t="s">
        <v>154</v>
      </c>
      <c r="C15" s="100" t="s">
        <v>90</v>
      </c>
      <c r="D15" s="100" t="s">
        <v>91</v>
      </c>
      <c r="E15" s="105" t="s">
        <v>150</v>
      </c>
      <c r="F15" s="100" t="s">
        <v>92</v>
      </c>
      <c r="G15" s="100" t="s">
        <v>66</v>
      </c>
      <c r="H15" s="100" t="s">
        <v>48</v>
      </c>
      <c r="I15">
        <v>16</v>
      </c>
      <c r="J15">
        <f t="shared" si="0"/>
        <v>2</v>
      </c>
      <c r="K15">
        <f t="shared" si="1"/>
        <v>36</v>
      </c>
      <c r="L15">
        <v>4</v>
      </c>
      <c r="M15">
        <f t="shared" si="2"/>
        <v>40</v>
      </c>
    </row>
    <row r="16" spans="1:13">
      <c r="A16" t="s">
        <v>145</v>
      </c>
      <c r="B16" t="s">
        <v>154</v>
      </c>
      <c r="C16" s="100" t="s">
        <v>93</v>
      </c>
      <c r="D16" s="100" t="s">
        <v>94</v>
      </c>
      <c r="E16" s="105" t="s">
        <v>150</v>
      </c>
      <c r="F16" s="100" t="s">
        <v>92</v>
      </c>
      <c r="G16" s="100" t="s">
        <v>66</v>
      </c>
      <c r="H16" s="100" t="s">
        <v>49</v>
      </c>
      <c r="I16">
        <v>39</v>
      </c>
      <c r="J16">
        <f t="shared" si="0"/>
        <v>4</v>
      </c>
      <c r="K16">
        <f t="shared" si="1"/>
        <v>86</v>
      </c>
      <c r="L16">
        <v>8</v>
      </c>
      <c r="M16">
        <f t="shared" si="2"/>
        <v>94</v>
      </c>
    </row>
    <row r="17" spans="1:13">
      <c r="A17" t="s">
        <v>145</v>
      </c>
      <c r="B17" t="s">
        <v>154</v>
      </c>
      <c r="C17" s="100" t="s">
        <v>95</v>
      </c>
      <c r="D17" s="100" t="s">
        <v>96</v>
      </c>
      <c r="E17" s="105" t="s">
        <v>150</v>
      </c>
      <c r="F17" s="100" t="s">
        <v>92</v>
      </c>
      <c r="G17" s="100" t="s">
        <v>66</v>
      </c>
      <c r="H17" s="100" t="s">
        <v>50</v>
      </c>
      <c r="I17">
        <v>55</v>
      </c>
      <c r="J17">
        <f t="shared" si="0"/>
        <v>6</v>
      </c>
      <c r="K17">
        <f t="shared" si="1"/>
        <v>122</v>
      </c>
      <c r="L17">
        <v>12</v>
      </c>
      <c r="M17">
        <f t="shared" si="2"/>
        <v>134</v>
      </c>
    </row>
    <row r="18" spans="1:13">
      <c r="A18" t="s">
        <v>145</v>
      </c>
      <c r="B18" t="s">
        <v>154</v>
      </c>
      <c r="C18" s="100" t="s">
        <v>97</v>
      </c>
      <c r="D18" s="100" t="s">
        <v>98</v>
      </c>
      <c r="E18" s="105" t="s">
        <v>150</v>
      </c>
      <c r="F18" s="100" t="s">
        <v>92</v>
      </c>
      <c r="G18" s="100" t="s">
        <v>66</v>
      </c>
      <c r="H18" s="100" t="s">
        <v>51</v>
      </c>
      <c r="I18">
        <v>5</v>
      </c>
      <c r="J18">
        <f t="shared" si="0"/>
        <v>1</v>
      </c>
      <c r="K18">
        <f t="shared" si="1"/>
        <v>12</v>
      </c>
      <c r="L18">
        <v>4</v>
      </c>
      <c r="M18">
        <f t="shared" si="2"/>
        <v>16</v>
      </c>
    </row>
    <row r="19" spans="1:13">
      <c r="A19" t="s">
        <v>145</v>
      </c>
      <c r="B19" t="s">
        <v>154</v>
      </c>
      <c r="C19" s="100" t="s">
        <v>99</v>
      </c>
      <c r="D19" s="100" t="s">
        <v>100</v>
      </c>
      <c r="E19" s="105" t="s">
        <v>150</v>
      </c>
      <c r="F19" s="100" t="s">
        <v>92</v>
      </c>
      <c r="G19" s="100" t="s">
        <v>66</v>
      </c>
      <c r="H19" s="100" t="s">
        <v>52</v>
      </c>
      <c r="I19">
        <v>30</v>
      </c>
      <c r="J19">
        <f t="shared" si="0"/>
        <v>3</v>
      </c>
      <c r="K19">
        <f t="shared" si="1"/>
        <v>66</v>
      </c>
      <c r="L19">
        <v>8</v>
      </c>
      <c r="M19">
        <f t="shared" si="2"/>
        <v>74</v>
      </c>
    </row>
    <row r="20" spans="1:13">
      <c r="A20" t="s">
        <v>145</v>
      </c>
      <c r="B20" t="s">
        <v>154</v>
      </c>
      <c r="C20" s="100" t="s">
        <v>101</v>
      </c>
      <c r="D20" s="100" t="s">
        <v>102</v>
      </c>
      <c r="E20" s="105" t="s">
        <v>150</v>
      </c>
      <c r="F20" s="100" t="s">
        <v>92</v>
      </c>
      <c r="G20" s="100" t="s">
        <v>66</v>
      </c>
      <c r="H20" s="100" t="s">
        <v>54</v>
      </c>
      <c r="I20">
        <v>7</v>
      </c>
      <c r="J20">
        <f t="shared" si="0"/>
        <v>1</v>
      </c>
      <c r="K20">
        <f t="shared" si="1"/>
        <v>16</v>
      </c>
      <c r="L20">
        <v>4</v>
      </c>
      <c r="M20">
        <f t="shared" si="2"/>
        <v>20</v>
      </c>
    </row>
    <row r="21" spans="1:13">
      <c r="A21" t="s">
        <v>146</v>
      </c>
      <c r="B21" t="s">
        <v>155</v>
      </c>
      <c r="C21" s="100" t="s">
        <v>103</v>
      </c>
      <c r="D21" s="100" t="s">
        <v>104</v>
      </c>
      <c r="E21" s="105" t="s">
        <v>151</v>
      </c>
      <c r="F21" s="100" t="s">
        <v>105</v>
      </c>
      <c r="G21" s="100" t="s">
        <v>66</v>
      </c>
      <c r="H21" s="100" t="s">
        <v>48</v>
      </c>
      <c r="I21">
        <v>28</v>
      </c>
      <c r="J21">
        <f t="shared" si="0"/>
        <v>3</v>
      </c>
      <c r="K21">
        <f t="shared" si="1"/>
        <v>62</v>
      </c>
      <c r="L21">
        <v>8</v>
      </c>
      <c r="M21">
        <f t="shared" si="2"/>
        <v>70</v>
      </c>
    </row>
    <row r="22" spans="1:13">
      <c r="A22" t="s">
        <v>146</v>
      </c>
      <c r="B22" t="s">
        <v>155</v>
      </c>
      <c r="C22" s="100" t="s">
        <v>106</v>
      </c>
      <c r="D22" s="100" t="s">
        <v>107</v>
      </c>
      <c r="E22" s="105" t="s">
        <v>151</v>
      </c>
      <c r="F22" s="100" t="s">
        <v>105</v>
      </c>
      <c r="G22" s="100" t="s">
        <v>66</v>
      </c>
      <c r="H22" s="100" t="s">
        <v>49</v>
      </c>
      <c r="I22">
        <v>52</v>
      </c>
      <c r="J22">
        <f t="shared" si="0"/>
        <v>6</v>
      </c>
      <c r="K22">
        <f t="shared" si="1"/>
        <v>116</v>
      </c>
      <c r="L22">
        <v>12</v>
      </c>
      <c r="M22">
        <f t="shared" si="2"/>
        <v>128</v>
      </c>
    </row>
    <row r="23" spans="1:13">
      <c r="A23" t="s">
        <v>146</v>
      </c>
      <c r="B23" t="s">
        <v>155</v>
      </c>
      <c r="C23" s="100" t="s">
        <v>108</v>
      </c>
      <c r="D23" s="100" t="s">
        <v>109</v>
      </c>
      <c r="E23" s="105" t="s">
        <v>151</v>
      </c>
      <c r="F23" s="100" t="s">
        <v>105</v>
      </c>
      <c r="G23" s="100" t="s">
        <v>66</v>
      </c>
      <c r="H23" s="100" t="s">
        <v>50</v>
      </c>
      <c r="I23">
        <v>77</v>
      </c>
      <c r="J23">
        <f t="shared" si="0"/>
        <v>8</v>
      </c>
      <c r="K23">
        <f t="shared" si="1"/>
        <v>170</v>
      </c>
      <c r="L23">
        <v>12</v>
      </c>
      <c r="M23">
        <f t="shared" si="2"/>
        <v>182</v>
      </c>
    </row>
    <row r="24" spans="1:13">
      <c r="A24" t="s">
        <v>146</v>
      </c>
      <c r="B24" t="s">
        <v>155</v>
      </c>
      <c r="C24" s="100" t="s">
        <v>110</v>
      </c>
      <c r="D24" s="100" t="s">
        <v>111</v>
      </c>
      <c r="E24" s="105" t="s">
        <v>151</v>
      </c>
      <c r="F24" s="100" t="s">
        <v>105</v>
      </c>
      <c r="G24" s="100" t="s">
        <v>66</v>
      </c>
      <c r="H24" s="100" t="s">
        <v>51</v>
      </c>
      <c r="I24">
        <v>11</v>
      </c>
      <c r="J24">
        <f t="shared" si="0"/>
        <v>2</v>
      </c>
      <c r="K24">
        <f t="shared" si="1"/>
        <v>26</v>
      </c>
      <c r="L24">
        <v>4</v>
      </c>
      <c r="M24">
        <f t="shared" si="2"/>
        <v>30</v>
      </c>
    </row>
    <row r="25" spans="1:13">
      <c r="A25" t="s">
        <v>146</v>
      </c>
      <c r="B25" t="s">
        <v>155</v>
      </c>
      <c r="C25" s="100" t="s">
        <v>112</v>
      </c>
      <c r="D25" s="100" t="s">
        <v>113</v>
      </c>
      <c r="E25" s="105" t="s">
        <v>151</v>
      </c>
      <c r="F25" s="100" t="s">
        <v>105</v>
      </c>
      <c r="G25" s="100" t="s">
        <v>66</v>
      </c>
      <c r="H25" s="100" t="s">
        <v>52</v>
      </c>
      <c r="I25">
        <v>33</v>
      </c>
      <c r="J25">
        <f t="shared" si="0"/>
        <v>4</v>
      </c>
      <c r="K25">
        <f t="shared" si="1"/>
        <v>74</v>
      </c>
      <c r="L25">
        <v>8</v>
      </c>
      <c r="M25">
        <f t="shared" si="2"/>
        <v>82</v>
      </c>
    </row>
    <row r="26" spans="1:13">
      <c r="A26" t="s">
        <v>146</v>
      </c>
      <c r="B26" t="s">
        <v>155</v>
      </c>
      <c r="C26" s="100" t="s">
        <v>114</v>
      </c>
      <c r="D26" s="100" t="s">
        <v>115</v>
      </c>
      <c r="E26" s="105" t="s">
        <v>151</v>
      </c>
      <c r="F26" s="100" t="s">
        <v>105</v>
      </c>
      <c r="G26" s="100" t="s">
        <v>66</v>
      </c>
      <c r="H26" s="100" t="s">
        <v>54</v>
      </c>
      <c r="I26">
        <v>12</v>
      </c>
      <c r="J26">
        <f t="shared" si="0"/>
        <v>2</v>
      </c>
      <c r="K26">
        <f t="shared" si="1"/>
        <v>28</v>
      </c>
      <c r="L26">
        <v>4</v>
      </c>
      <c r="M26">
        <f t="shared" si="2"/>
        <v>32</v>
      </c>
    </row>
    <row r="27" spans="1:13">
      <c r="A27" t="s">
        <v>147</v>
      </c>
      <c r="B27" t="s">
        <v>156</v>
      </c>
      <c r="C27" s="100" t="s">
        <v>116</v>
      </c>
      <c r="D27" s="100" t="s">
        <v>117</v>
      </c>
      <c r="E27" s="105" t="s">
        <v>150</v>
      </c>
      <c r="F27" s="100" t="s">
        <v>118</v>
      </c>
      <c r="G27" s="100" t="s">
        <v>66</v>
      </c>
      <c r="H27" s="100" t="s">
        <v>48</v>
      </c>
      <c r="I27">
        <v>108</v>
      </c>
      <c r="J27">
        <f t="shared" si="0"/>
        <v>11</v>
      </c>
      <c r="K27">
        <f t="shared" si="1"/>
        <v>238</v>
      </c>
      <c r="L27">
        <v>14</v>
      </c>
      <c r="M27">
        <f t="shared" si="2"/>
        <v>252</v>
      </c>
    </row>
    <row r="28" spans="1:13">
      <c r="A28" t="s">
        <v>147</v>
      </c>
      <c r="B28" t="s">
        <v>156</v>
      </c>
      <c r="C28" s="100" t="s">
        <v>119</v>
      </c>
      <c r="D28" s="100" t="s">
        <v>120</v>
      </c>
      <c r="E28" s="105" t="s">
        <v>150</v>
      </c>
      <c r="F28" s="100" t="s">
        <v>118</v>
      </c>
      <c r="G28" s="100" t="s">
        <v>66</v>
      </c>
      <c r="H28" s="100" t="s">
        <v>49</v>
      </c>
      <c r="I28">
        <v>132</v>
      </c>
      <c r="J28">
        <f t="shared" si="0"/>
        <v>14</v>
      </c>
      <c r="K28">
        <f t="shared" si="1"/>
        <v>292</v>
      </c>
      <c r="L28">
        <v>20</v>
      </c>
      <c r="M28">
        <f t="shared" si="2"/>
        <v>312</v>
      </c>
    </row>
    <row r="29" spans="1:13">
      <c r="A29" t="s">
        <v>147</v>
      </c>
      <c r="B29" t="s">
        <v>156</v>
      </c>
      <c r="C29" s="100" t="s">
        <v>121</v>
      </c>
      <c r="D29" s="100" t="s">
        <v>122</v>
      </c>
      <c r="E29" s="105" t="s">
        <v>150</v>
      </c>
      <c r="F29" s="100" t="s">
        <v>118</v>
      </c>
      <c r="G29" s="100" t="s">
        <v>66</v>
      </c>
      <c r="H29" s="100" t="s">
        <v>50</v>
      </c>
      <c r="I29">
        <v>62</v>
      </c>
      <c r="J29">
        <f t="shared" si="0"/>
        <v>7</v>
      </c>
      <c r="K29">
        <f t="shared" si="1"/>
        <v>138</v>
      </c>
      <c r="L29">
        <v>12</v>
      </c>
      <c r="M29">
        <f t="shared" si="2"/>
        <v>150</v>
      </c>
    </row>
    <row r="30" spans="1:13">
      <c r="A30" t="s">
        <v>147</v>
      </c>
      <c r="B30" t="s">
        <v>156</v>
      </c>
      <c r="C30" s="100" t="s">
        <v>123</v>
      </c>
      <c r="D30" s="100" t="s">
        <v>124</v>
      </c>
      <c r="E30" s="105" t="s">
        <v>150</v>
      </c>
      <c r="F30" s="100" t="s">
        <v>118</v>
      </c>
      <c r="G30" s="100" t="s">
        <v>66</v>
      </c>
      <c r="H30" s="100" t="s">
        <v>51</v>
      </c>
      <c r="I30">
        <v>55</v>
      </c>
      <c r="J30">
        <f t="shared" si="0"/>
        <v>6</v>
      </c>
      <c r="K30">
        <f t="shared" si="1"/>
        <v>122</v>
      </c>
      <c r="L30">
        <v>12</v>
      </c>
      <c r="M30">
        <f t="shared" si="2"/>
        <v>134</v>
      </c>
    </row>
    <row r="31" spans="1:13">
      <c r="A31" t="s">
        <v>147</v>
      </c>
      <c r="B31" t="s">
        <v>156</v>
      </c>
      <c r="C31" s="100" t="s">
        <v>125</v>
      </c>
      <c r="D31" s="100" t="s">
        <v>126</v>
      </c>
      <c r="E31" s="105" t="s">
        <v>150</v>
      </c>
      <c r="F31" s="100" t="s">
        <v>118</v>
      </c>
      <c r="G31" s="100" t="s">
        <v>66</v>
      </c>
      <c r="H31" s="100" t="s">
        <v>52</v>
      </c>
      <c r="I31">
        <v>17</v>
      </c>
      <c r="J31">
        <f t="shared" si="0"/>
        <v>2</v>
      </c>
      <c r="K31">
        <f t="shared" si="1"/>
        <v>38</v>
      </c>
      <c r="L31">
        <v>4</v>
      </c>
      <c r="M31">
        <f t="shared" si="2"/>
        <v>42</v>
      </c>
    </row>
    <row r="32" spans="1:13">
      <c r="A32" t="s">
        <v>147</v>
      </c>
      <c r="B32" t="s">
        <v>156</v>
      </c>
      <c r="C32" s="100" t="s">
        <v>127</v>
      </c>
      <c r="D32" s="100" t="s">
        <v>128</v>
      </c>
      <c r="E32" s="105" t="s">
        <v>150</v>
      </c>
      <c r="F32" s="100" t="s">
        <v>118</v>
      </c>
      <c r="G32" s="100" t="s">
        <v>66</v>
      </c>
      <c r="H32" s="100" t="s">
        <v>53</v>
      </c>
      <c r="I32">
        <v>18</v>
      </c>
      <c r="J32">
        <f t="shared" si="0"/>
        <v>2</v>
      </c>
      <c r="K32">
        <f t="shared" si="1"/>
        <v>40</v>
      </c>
      <c r="L32">
        <v>4</v>
      </c>
      <c r="M32">
        <f t="shared" si="2"/>
        <v>44</v>
      </c>
    </row>
    <row r="33" spans="1:13">
      <c r="A33" t="s">
        <v>148</v>
      </c>
      <c r="B33" t="s">
        <v>157</v>
      </c>
      <c r="C33" s="100" t="s">
        <v>129</v>
      </c>
      <c r="D33" s="100" t="s">
        <v>130</v>
      </c>
      <c r="E33" s="105" t="s">
        <v>151</v>
      </c>
      <c r="F33" s="100" t="s">
        <v>131</v>
      </c>
      <c r="G33" s="100" t="s">
        <v>66</v>
      </c>
      <c r="H33" s="100" t="s">
        <v>48</v>
      </c>
      <c r="I33">
        <v>109</v>
      </c>
      <c r="J33">
        <f t="shared" si="0"/>
        <v>11</v>
      </c>
      <c r="K33">
        <f t="shared" si="1"/>
        <v>240</v>
      </c>
      <c r="L33">
        <v>14</v>
      </c>
      <c r="M33">
        <f t="shared" si="2"/>
        <v>254</v>
      </c>
    </row>
    <row r="34" spans="1:13">
      <c r="A34" t="s">
        <v>148</v>
      </c>
      <c r="B34" t="s">
        <v>157</v>
      </c>
      <c r="C34" s="100" t="s">
        <v>132</v>
      </c>
      <c r="D34" s="100" t="s">
        <v>133</v>
      </c>
      <c r="E34" s="105" t="s">
        <v>151</v>
      </c>
      <c r="F34" s="100" t="s">
        <v>131</v>
      </c>
      <c r="G34" s="100" t="s">
        <v>66</v>
      </c>
      <c r="H34" s="100" t="s">
        <v>49</v>
      </c>
      <c r="I34">
        <v>135</v>
      </c>
      <c r="J34">
        <f t="shared" si="0"/>
        <v>14</v>
      </c>
      <c r="K34">
        <f t="shared" si="1"/>
        <v>298</v>
      </c>
      <c r="L34">
        <v>20</v>
      </c>
      <c r="M34">
        <f t="shared" si="2"/>
        <v>318</v>
      </c>
    </row>
    <row r="35" spans="1:13">
      <c r="A35" t="s">
        <v>148</v>
      </c>
      <c r="B35" t="s">
        <v>157</v>
      </c>
      <c r="C35" s="100" t="s">
        <v>134</v>
      </c>
      <c r="D35" s="100" t="s">
        <v>135</v>
      </c>
      <c r="E35" s="105" t="s">
        <v>151</v>
      </c>
      <c r="F35" s="100" t="s">
        <v>131</v>
      </c>
      <c r="G35" s="100" t="s">
        <v>66</v>
      </c>
      <c r="H35" s="100" t="s">
        <v>50</v>
      </c>
      <c r="I35">
        <v>68</v>
      </c>
      <c r="J35">
        <f t="shared" si="0"/>
        <v>7</v>
      </c>
      <c r="K35">
        <f t="shared" si="1"/>
        <v>150</v>
      </c>
      <c r="L35">
        <v>12</v>
      </c>
      <c r="M35">
        <f t="shared" si="2"/>
        <v>162</v>
      </c>
    </row>
    <row r="36" spans="1:13">
      <c r="A36" t="s">
        <v>148</v>
      </c>
      <c r="B36" t="s">
        <v>157</v>
      </c>
      <c r="C36" s="100" t="s">
        <v>136</v>
      </c>
      <c r="D36" s="100" t="s">
        <v>137</v>
      </c>
      <c r="E36" s="105" t="s">
        <v>151</v>
      </c>
      <c r="F36" s="100" t="s">
        <v>131</v>
      </c>
      <c r="G36" s="100" t="s">
        <v>66</v>
      </c>
      <c r="H36" s="100" t="s">
        <v>51</v>
      </c>
      <c r="I36">
        <v>60</v>
      </c>
      <c r="J36">
        <f t="shared" si="0"/>
        <v>6</v>
      </c>
      <c r="K36">
        <f t="shared" si="1"/>
        <v>132</v>
      </c>
      <c r="L36">
        <v>12</v>
      </c>
      <c r="M36">
        <f t="shared" si="2"/>
        <v>144</v>
      </c>
    </row>
    <row r="37" spans="1:13">
      <c r="A37" t="s">
        <v>148</v>
      </c>
      <c r="B37" t="s">
        <v>157</v>
      </c>
      <c r="C37" s="100" t="s">
        <v>138</v>
      </c>
      <c r="D37" s="100" t="s">
        <v>139</v>
      </c>
      <c r="E37" s="105" t="s">
        <v>151</v>
      </c>
      <c r="F37" s="100" t="s">
        <v>131</v>
      </c>
      <c r="G37" s="100" t="s">
        <v>66</v>
      </c>
      <c r="H37" s="100" t="s">
        <v>52</v>
      </c>
      <c r="I37">
        <v>19</v>
      </c>
      <c r="J37">
        <f t="shared" si="0"/>
        <v>2</v>
      </c>
      <c r="K37">
        <f t="shared" si="1"/>
        <v>42</v>
      </c>
      <c r="L37">
        <v>4</v>
      </c>
      <c r="M37">
        <f t="shared" si="2"/>
        <v>46</v>
      </c>
    </row>
    <row r="38" spans="1:13">
      <c r="A38" t="s">
        <v>148</v>
      </c>
      <c r="B38" t="s">
        <v>157</v>
      </c>
      <c r="C38" s="100" t="s">
        <v>140</v>
      </c>
      <c r="D38" s="100" t="s">
        <v>141</v>
      </c>
      <c r="E38" s="105" t="s">
        <v>151</v>
      </c>
      <c r="F38" s="100" t="s">
        <v>131</v>
      </c>
      <c r="G38" s="100" t="s">
        <v>66</v>
      </c>
      <c r="H38" s="100" t="s">
        <v>53</v>
      </c>
      <c r="I38">
        <v>22</v>
      </c>
      <c r="J38">
        <f t="shared" si="0"/>
        <v>3</v>
      </c>
      <c r="K38">
        <f t="shared" si="1"/>
        <v>50</v>
      </c>
      <c r="L38">
        <v>8</v>
      </c>
      <c r="M38">
        <f t="shared" si="2"/>
        <v>58</v>
      </c>
    </row>
    <row r="44" spans="1:13">
      <c r="I44" s="101"/>
    </row>
    <row r="46" spans="1:13">
      <c r="M46">
        <f>115*5%</f>
        <v>5.75</v>
      </c>
    </row>
    <row r="379" spans="11:13">
      <c r="M379" s="102"/>
    </row>
    <row r="381" spans="11:13">
      <c r="K381">
        <f>2382-8</f>
        <v>2374</v>
      </c>
    </row>
  </sheetData>
  <autoFilter ref="A2:N38" xr:uid="{73591BF9-D5DB-4FF3-AE44-4158E39B8DCF}"/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2024-10-24T08:22:18Z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