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EF/"/>
    </mc:Choice>
  </mc:AlternateContent>
  <xr:revisionPtr revIDLastSave="246" documentId="13_ncr:1_{5B17F6ED-BB6E-4A48-AFB8-005048324AE3}" xr6:coauthVersionLast="47" xr6:coauthVersionMax="47" xr10:uidLastSave="{A1D2418F-F3BA-4C15-A295-C7F0F5E3B0E0}"/>
  <bookViews>
    <workbookView xWindow="-120" yWindow="-120" windowWidth="20730" windowHeight="11040" xr2:uid="{00000000-000D-0000-FFFF-FFFF00000000}"/>
  </bookViews>
  <sheets>
    <sheet name="PO" sheetId="2" r:id="rId1"/>
  </sheets>
  <definedNames>
    <definedName name="_xlnm.Print_Area" localSheetId="0">PO!$A$1:$N$22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2" l="1"/>
  <c r="P11" i="2"/>
  <c r="Q16" i="2"/>
  <c r="I20" i="2" l="1"/>
  <c r="P12" i="2" l="1"/>
  <c r="P13" i="2" l="1"/>
  <c r="P14" i="2"/>
  <c r="P15" i="2"/>
  <c r="P16" i="2"/>
  <c r="P17" i="2"/>
  <c r="P18" i="2"/>
  <c r="K18" i="2" l="1"/>
  <c r="M18" i="2" s="1"/>
  <c r="K17" i="2"/>
  <c r="M17" i="2" s="1"/>
  <c r="K16" i="2"/>
  <c r="M16" i="2" s="1"/>
  <c r="K15" i="2"/>
  <c r="M15" i="2" s="1"/>
  <c r="K14" i="2"/>
  <c r="M14" i="2" s="1"/>
  <c r="H8" i="2" l="1"/>
  <c r="K13" i="2"/>
  <c r="M13" i="2" s="1"/>
  <c r="K12" i="2"/>
  <c r="M12" i="2" s="1"/>
  <c r="K11" i="2"/>
  <c r="M11" i="2" s="1"/>
  <c r="H7" i="2" l="1"/>
  <c r="K20" i="2" l="1"/>
  <c r="M20" i="2" l="1"/>
</calcChain>
</file>

<file path=xl/sharedStrings.xml><?xml version="1.0" encoding="utf-8"?>
<sst xmlns="http://schemas.openxmlformats.org/spreadsheetml/2006/main" count="97" uniqueCount="52">
  <si>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</si>
  <si>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</si>
  <si>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</si>
  <si>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</si>
  <si>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</si>
  <si>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</si>
  <si>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</si>
  <si>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</si>
  <si>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</si>
  <si>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</si>
  <si>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</si>
  <si>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</si>
  <si>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</si>
  <si>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</si>
  <si>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</si>
  <si>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</si>
  <si>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</si>
  <si>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</si>
  <si>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</si>
  <si>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</si>
  <si>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</si>
  <si>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</si>
  <si>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</si>
  <si>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</si>
  <si>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</si>
  <si>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</si>
  <si>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</si>
  <si>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</si>
  <si>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</si>
  <si>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</si>
  <si>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</si>
  <si>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</si>
  <si>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</si>
  <si>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</si>
  <si>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</si>
  <si>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</si>
  <si>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</si>
  <si>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</si>
  <si>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</si>
  <si>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Please order Made in Vietnam
Size range X-SMALL, SMALL, MEDIUM, LARGE, X-LARGE, XX-LARGE</t>
  </si>
  <si>
    <t>R12  SS25  G2773</t>
  </si>
  <si>
    <r>
      <t xml:space="preserve">Woven &amp; Rubber Artwork
SIZE
</t>
    </r>
    <r>
      <rPr>
        <sz val="16"/>
        <color rgb="FFFF0000"/>
        <rFont val="Muli"/>
      </rPr>
      <t>SMALL</t>
    </r>
  </si>
  <si>
    <r>
      <t xml:space="preserve">Woven &amp; Rubber Artwork 
SIZE 
</t>
    </r>
    <r>
      <rPr>
        <sz val="16"/>
        <color rgb="FFFF0000"/>
        <rFont val="Muli"/>
      </rPr>
      <t>MEDIUM</t>
    </r>
  </si>
  <si>
    <r>
      <t xml:space="preserve">Woven &amp; Rubber Artwork 
SIZE
</t>
    </r>
    <r>
      <rPr>
        <sz val="16"/>
        <color rgb="FFFF0000"/>
        <rFont val="Muli"/>
      </rPr>
      <t>LARGE</t>
    </r>
  </si>
  <si>
    <r>
      <t xml:space="preserve">Woven &amp; Rubber Artwork 
SIZE
</t>
    </r>
    <r>
      <rPr>
        <sz val="16"/>
        <color rgb="FFFF0000"/>
        <rFont val="Muli"/>
      </rPr>
      <t>X-LARGE</t>
    </r>
  </si>
  <si>
    <r>
      <t xml:space="preserve">Woven &amp; Rubber Artwork
SIZE
</t>
    </r>
    <r>
      <rPr>
        <sz val="16"/>
        <color rgb="FFFF0000"/>
        <rFont val="Muli"/>
      </rPr>
      <t>X-SMALL</t>
    </r>
  </si>
  <si>
    <t>Basic Black /
Basic White</t>
  </si>
  <si>
    <t>ALL STYLE</t>
  </si>
  <si>
    <t>W=22mm x
22mm</t>
  </si>
  <si>
    <t>Immago
523584-
01</t>
  </si>
  <si>
    <t>Basic White
/ Basic Black</t>
  </si>
  <si>
    <t>IMMAGO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</si>
</sst>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sz val="12"/>
      <color theme="1"/>
      <name val="Muli"/>
    </font>
    <font>
      <sz val="16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32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168" fontId="9" fillId="9" borderId="1" xfId="9" applyNumberFormat="1" applyFont="1" applyFill="1" applyBorder="1" applyAlignment="1">
      <alignment horizontal="center" vertical="center" wrapText="1"/>
    </xf>
    <xf numFmtId="0" fontId="20" fillId="10" borderId="1" xfId="2" applyFont="1" applyFill="1" applyBorder="1" applyAlignment="1">
      <alignment horizontal="center" vertical="center" wrapText="1"/>
    </xf>
    <xf numFmtId="0" fontId="9" fillId="10" borderId="1" xfId="2" applyFont="1" applyFill="1" applyBorder="1" applyAlignment="1">
      <alignment horizontal="center" vertical="center" wrapText="1"/>
    </xf>
    <xf numFmtId="0" fontId="9" fillId="10" borderId="1" xfId="2" applyFont="1" applyFill="1" applyBorder="1" applyAlignment="1">
      <alignment horizontal="left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1" xfId="2" applyFont="1" applyFill="1" applyBorder="1" applyAlignment="1">
      <alignment vertical="center" wrapText="1"/>
    </xf>
    <xf numFmtId="1" fontId="8" fillId="10" borderId="1" xfId="3" applyNumberFormat="1" applyFont="1" applyFill="1" applyBorder="1" applyAlignment="1">
      <alignment horizontal="center" vertical="center" wrapText="1"/>
    </xf>
    <xf numFmtId="0" fontId="9" fillId="10" borderId="1" xfId="2" applyFont="1" applyFill="1" applyBorder="1" applyAlignment="1">
      <alignment horizontal="center" vertical="center"/>
    </xf>
    <xf numFmtId="0" fontId="19" fillId="10" borderId="1" xfId="11" applyFont="1" applyFill="1" applyBorder="1" applyAlignment="1">
      <alignment horizontal="center" vertical="center" wrapText="1"/>
    </xf>
    <xf numFmtId="3" fontId="9" fillId="10" borderId="1" xfId="3" applyNumberFormat="1" applyFont="1" applyFill="1" applyBorder="1" applyAlignment="1">
      <alignment horizontal="center" vertical="center"/>
    </xf>
    <xf numFmtId="168" fontId="6" fillId="10" borderId="1" xfId="9" applyNumberFormat="1" applyFont="1" applyFill="1" applyBorder="1" applyAlignment="1">
      <alignment horizontal="center" vertical="center"/>
    </xf>
    <xf numFmtId="168" fontId="9" fillId="10" borderId="1" xfId="9" applyNumberFormat="1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left"/>
    </xf>
    <xf numFmtId="0" fontId="19" fillId="10" borderId="1" xfId="11" applyFont="1" applyFill="1" applyBorder="1" applyAlignment="1">
      <alignment horizontal="center" vertical="center"/>
    </xf>
    <xf numFmtId="166" fontId="8" fillId="0" borderId="12" xfId="5" applyNumberFormat="1" applyFont="1" applyFill="1" applyBorder="1" applyAlignment="1">
      <alignment horizontal="center" vertical="top" wrapText="1"/>
    </xf>
    <xf numFmtId="166" fontId="8" fillId="0" borderId="13" xfId="5" applyNumberFormat="1" applyFont="1" applyFill="1" applyBorder="1" applyAlignment="1">
      <alignment horizontal="center" vertical="top" wrapText="1"/>
    </xf>
    <xf numFmtId="166" fontId="8" fillId="0" borderId="14" xfId="5" applyNumberFormat="1" applyFont="1" applyFill="1" applyBorder="1" applyAlignment="1">
      <alignment horizontal="center" vertical="top" wrapText="1"/>
    </xf>
    <xf numFmtId="166" fontId="8" fillId="10" borderId="12" xfId="5" applyNumberFormat="1" applyFont="1" applyFill="1" applyBorder="1" applyAlignment="1">
      <alignment horizontal="center" vertical="top" wrapText="1"/>
    </xf>
    <xf numFmtId="166" fontId="8" fillId="10" borderId="13" xfId="5" applyNumberFormat="1" applyFont="1" applyFill="1" applyBorder="1" applyAlignment="1">
      <alignment horizontal="center" vertical="top" wrapText="1"/>
    </xf>
    <xf numFmtId="166" fontId="8" fillId="10" borderId="14" xfId="5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129888</xdr:colOff>
      <xdr:row>11</xdr:row>
      <xdr:rowOff>749012</xdr:rowOff>
    </xdr:from>
    <xdr:to>
      <xdr:col>13</xdr:col>
      <xdr:colOff>2051053</xdr:colOff>
      <xdr:row>12</xdr:row>
      <xdr:rowOff>177512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9B2732-6DF7-4301-852A-3E21D9D0E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8115" y="6308148"/>
          <a:ext cx="1921165" cy="900546"/>
        </a:xfrm>
        <a:prstGeom prst="rect">
          <a:avLst/>
        </a:prstGeom>
      </xdr:spPr>
    </xdr:pic>
    <xdr:clientData/>
  </xdr:twoCellAnchor>
  <xdr:oneCellAnchor>
    <xdr:from>
      <xdr:col>13</xdr:col>
      <xdr:colOff>95250</xdr:colOff>
      <xdr:row>14</xdr:row>
      <xdr:rowOff>904876</xdr:rowOff>
    </xdr:from>
    <xdr:ext cx="1921165" cy="900546"/>
    <xdr:pic>
      <xdr:nvPicPr>
        <xdr:cNvPr id="2" name="Picture 1">
          <a:extLst>
            <a:ext uri="{FF2B5EF4-FFF2-40B4-BE49-F238E27FC236}">
              <a16:creationId xmlns:a16="http://schemas.microsoft.com/office/drawing/2014/main" id="{4E871431-639C-49BD-B7FB-FDD4F9AE4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23477" y="10880149"/>
          <a:ext cx="1921165" cy="9005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7"/>
  <sheetViews>
    <sheetView tabSelected="1" view="pageBreakPreview" topLeftCell="A10" zoomScale="55" zoomScaleNormal="55" zoomScaleSheetLayoutView="55" zoomScalePageLayoutView="55" workbookViewId="0">
      <selection activeCell="Q14" sqref="Q14"/>
    </sheetView>
  </sheetViews>
  <sheetFormatPr defaultColWidth="9.28515625" defaultRowHeight="24"/>
  <cols>
    <col min="1" max="1" width="27" style="95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6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8" customWidth="1"/>
    <col min="13" max="13" width="27.7109375" style="78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19" ht="28.5" customHeight="1">
      <c r="A1" s="89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9" ht="28.5" customHeight="1">
      <c r="A2" s="89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9" ht="28.5" customHeight="1">
      <c r="A3" s="90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15" customHeight="1">
      <c r="A4" s="89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>
      <c r="A5" s="91" t="s">
        <v>5</v>
      </c>
      <c r="C5" s="96" t="s">
        <v>51</v>
      </c>
      <c r="D5" s="17"/>
      <c r="E5" s="18"/>
      <c r="F5" s="120" t="s">
        <v>6</v>
      </c>
      <c r="G5" s="121"/>
      <c r="H5" s="128" t="s">
        <v>37</v>
      </c>
      <c r="I5" s="129"/>
      <c r="J5" s="19"/>
      <c r="K5" s="19"/>
      <c r="L5" s="20"/>
      <c r="M5" s="21" t="s">
        <v>7</v>
      </c>
      <c r="N5" s="22">
        <v>45547</v>
      </c>
    </row>
    <row r="6" spans="1:19" ht="30.75" customHeight="1">
      <c r="A6" s="92" t="s">
        <v>8</v>
      </c>
      <c r="B6" s="23"/>
      <c r="D6" s="24"/>
      <c r="E6" s="18"/>
      <c r="F6" s="120" t="s">
        <v>9</v>
      </c>
      <c r="G6" s="121"/>
      <c r="H6" s="130"/>
      <c r="I6" s="131"/>
      <c r="J6" s="19"/>
      <c r="K6" s="19"/>
      <c r="L6" s="20"/>
      <c r="M6" s="21" t="s">
        <v>10</v>
      </c>
      <c r="N6" s="25"/>
    </row>
    <row r="7" spans="1:19" ht="30.75" customHeight="1">
      <c r="A7" s="92" t="s">
        <v>11</v>
      </c>
      <c r="B7" s="119"/>
      <c r="C7" s="119"/>
      <c r="D7" s="26"/>
      <c r="E7" s="18"/>
      <c r="F7" s="120" t="s">
        <v>12</v>
      </c>
      <c r="G7" s="121"/>
      <c r="H7" s="122">
        <f>N5+20</f>
        <v>45567</v>
      </c>
      <c r="I7" s="123"/>
      <c r="J7" s="19"/>
      <c r="K7" s="19"/>
      <c r="L7" s="20"/>
      <c r="M7" s="21" t="s">
        <v>13</v>
      </c>
      <c r="N7" s="27" t="s">
        <v>40</v>
      </c>
    </row>
    <row r="8" spans="1:19" ht="30.75" customHeight="1">
      <c r="A8" s="93" t="s">
        <v>14</v>
      </c>
      <c r="B8" s="127"/>
      <c r="C8" s="127"/>
      <c r="D8" s="28"/>
      <c r="E8" s="18"/>
      <c r="F8" s="120" t="s">
        <v>15</v>
      </c>
      <c r="G8" s="121"/>
      <c r="H8" s="122">
        <f>N5+30</f>
        <v>45577</v>
      </c>
      <c r="I8" s="123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19" ht="5.65" customHeight="1">
      <c r="A9" s="94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19" ht="116.25" customHeight="1">
      <c r="A11" s="98" t="s">
        <v>47</v>
      </c>
      <c r="B11" s="87"/>
      <c r="C11" s="43" t="s">
        <v>41</v>
      </c>
      <c r="D11" s="44" t="s">
        <v>48</v>
      </c>
      <c r="E11" s="45" t="s">
        <v>36</v>
      </c>
      <c r="F11" s="44" t="s">
        <v>49</v>
      </c>
      <c r="G11" s="46" t="s">
        <v>46</v>
      </c>
      <c r="H11" s="47" t="s">
        <v>35</v>
      </c>
      <c r="I11" s="97">
        <v>300</v>
      </c>
      <c r="J11" s="41">
        <v>0</v>
      </c>
      <c r="K11" s="41">
        <f t="shared" ref="K11" si="0">I11-J11</f>
        <v>300</v>
      </c>
      <c r="L11" s="88">
        <v>0</v>
      </c>
      <c r="M11" s="42">
        <f t="shared" ref="M11" si="1">K11*L11</f>
        <v>0</v>
      </c>
      <c r="N11" s="113" t="s">
        <v>39</v>
      </c>
      <c r="O11" s="97">
        <v>1657</v>
      </c>
      <c r="P11" s="7">
        <f>55*5%</f>
        <v>2.75</v>
      </c>
    </row>
    <row r="12" spans="1:19" ht="116.25" customHeight="1">
      <c r="A12" s="98" t="s">
        <v>47</v>
      </c>
      <c r="B12" s="87"/>
      <c r="C12" s="43" t="s">
        <v>42</v>
      </c>
      <c r="D12" s="44" t="s">
        <v>48</v>
      </c>
      <c r="E12" s="45" t="s">
        <v>36</v>
      </c>
      <c r="F12" s="44" t="s">
        <v>49</v>
      </c>
      <c r="G12" s="46" t="s">
        <v>46</v>
      </c>
      <c r="H12" s="47" t="s">
        <v>35</v>
      </c>
      <c r="I12" s="97">
        <v>450</v>
      </c>
      <c r="J12" s="41">
        <v>0</v>
      </c>
      <c r="K12" s="41">
        <f t="shared" ref="K12" si="2">I12-J12</f>
        <v>450</v>
      </c>
      <c r="L12" s="88">
        <v>0</v>
      </c>
      <c r="M12" s="42">
        <f t="shared" ref="M12" si="3">K12*L12</f>
        <v>0</v>
      </c>
      <c r="N12" s="114"/>
      <c r="O12" s="97">
        <v>2569</v>
      </c>
      <c r="P12" s="7">
        <f>I12-18</f>
        <v>432</v>
      </c>
    </row>
    <row r="13" spans="1:19" ht="116.25" customHeight="1">
      <c r="A13" s="98" t="s">
        <v>47</v>
      </c>
      <c r="B13" s="87"/>
      <c r="C13" s="43" t="s">
        <v>43</v>
      </c>
      <c r="D13" s="44" t="s">
        <v>48</v>
      </c>
      <c r="E13" s="45" t="s">
        <v>36</v>
      </c>
      <c r="F13" s="44" t="s">
        <v>49</v>
      </c>
      <c r="G13" s="46" t="s">
        <v>46</v>
      </c>
      <c r="H13" s="47" t="s">
        <v>35</v>
      </c>
      <c r="I13" s="97">
        <v>350</v>
      </c>
      <c r="J13" s="41">
        <v>0</v>
      </c>
      <c r="K13" s="41">
        <f t="shared" ref="K13" si="4">I13-J13</f>
        <v>350</v>
      </c>
      <c r="L13" s="88">
        <v>0</v>
      </c>
      <c r="M13" s="42">
        <f t="shared" ref="M13" si="5">K13*L13</f>
        <v>0</v>
      </c>
      <c r="N13" s="115"/>
      <c r="O13" s="97">
        <v>1885</v>
      </c>
      <c r="P13" s="7">
        <f t="shared" ref="P13:P18" si="6">ROUNDUP(O13*10%,0)</f>
        <v>189</v>
      </c>
      <c r="Q13" s="7">
        <f>89*5%</f>
        <v>4.45</v>
      </c>
    </row>
    <row r="14" spans="1:19" s="111" customFormat="1" ht="116.25" customHeight="1">
      <c r="A14" s="100" t="s">
        <v>47</v>
      </c>
      <c r="B14" s="101"/>
      <c r="C14" s="102" t="s">
        <v>45</v>
      </c>
      <c r="D14" s="103" t="s">
        <v>48</v>
      </c>
      <c r="E14" s="104" t="s">
        <v>36</v>
      </c>
      <c r="F14" s="103" t="s">
        <v>49</v>
      </c>
      <c r="G14" s="105" t="s">
        <v>50</v>
      </c>
      <c r="H14" s="106" t="s">
        <v>35</v>
      </c>
      <c r="I14" s="107">
        <v>300</v>
      </c>
      <c r="J14" s="108">
        <v>0</v>
      </c>
      <c r="K14" s="108">
        <f t="shared" ref="K14:K18" si="7">I14-J14</f>
        <v>300</v>
      </c>
      <c r="L14" s="109">
        <v>0</v>
      </c>
      <c r="M14" s="110">
        <f t="shared" ref="M14:M18" si="8">K14*L14</f>
        <v>0</v>
      </c>
      <c r="N14" s="116" t="s">
        <v>39</v>
      </c>
      <c r="O14" s="112">
        <v>366</v>
      </c>
      <c r="P14" s="7">
        <f t="shared" si="6"/>
        <v>37</v>
      </c>
      <c r="Q14" s="7"/>
    </row>
    <row r="15" spans="1:19" s="111" customFormat="1" ht="116.25" customHeight="1">
      <c r="A15" s="100" t="s">
        <v>47</v>
      </c>
      <c r="B15" s="101"/>
      <c r="C15" s="102" t="s">
        <v>41</v>
      </c>
      <c r="D15" s="103" t="s">
        <v>48</v>
      </c>
      <c r="E15" s="104" t="s">
        <v>36</v>
      </c>
      <c r="F15" s="103" t="s">
        <v>49</v>
      </c>
      <c r="G15" s="105" t="s">
        <v>50</v>
      </c>
      <c r="H15" s="106" t="s">
        <v>35</v>
      </c>
      <c r="I15" s="107">
        <v>450</v>
      </c>
      <c r="J15" s="108">
        <v>0</v>
      </c>
      <c r="K15" s="108">
        <f t="shared" si="7"/>
        <v>450</v>
      </c>
      <c r="L15" s="109">
        <v>0</v>
      </c>
      <c r="M15" s="110">
        <f t="shared" si="8"/>
        <v>0</v>
      </c>
      <c r="N15" s="117"/>
      <c r="O15" s="112">
        <v>1016</v>
      </c>
      <c r="P15" s="7">
        <f t="shared" si="6"/>
        <v>102</v>
      </c>
      <c r="Q15" s="7"/>
    </row>
    <row r="16" spans="1:19" s="111" customFormat="1" ht="116.25" customHeight="1">
      <c r="A16" s="100" t="s">
        <v>47</v>
      </c>
      <c r="B16" s="101"/>
      <c r="C16" s="102" t="s">
        <v>42</v>
      </c>
      <c r="D16" s="103" t="s">
        <v>48</v>
      </c>
      <c r="E16" s="104" t="s">
        <v>36</v>
      </c>
      <c r="F16" s="103" t="s">
        <v>49</v>
      </c>
      <c r="G16" s="105" t="s">
        <v>50</v>
      </c>
      <c r="H16" s="106" t="s">
        <v>35</v>
      </c>
      <c r="I16" s="107">
        <v>650</v>
      </c>
      <c r="J16" s="108">
        <v>0</v>
      </c>
      <c r="K16" s="108">
        <f t="shared" si="7"/>
        <v>650</v>
      </c>
      <c r="L16" s="109">
        <v>0</v>
      </c>
      <c r="M16" s="110">
        <f t="shared" si="8"/>
        <v>0</v>
      </c>
      <c r="N16" s="117"/>
      <c r="O16" s="112">
        <v>1500</v>
      </c>
      <c r="P16" s="7">
        <f t="shared" si="6"/>
        <v>150</v>
      </c>
      <c r="Q16" s="7">
        <f>58*5%</f>
        <v>2.9000000000000004</v>
      </c>
    </row>
    <row r="17" spans="1:17" s="111" customFormat="1" ht="116.25" customHeight="1">
      <c r="A17" s="100" t="s">
        <v>47</v>
      </c>
      <c r="B17" s="101"/>
      <c r="C17" s="102" t="s">
        <v>43</v>
      </c>
      <c r="D17" s="103" t="s">
        <v>48</v>
      </c>
      <c r="E17" s="104" t="s">
        <v>36</v>
      </c>
      <c r="F17" s="103" t="s">
        <v>49</v>
      </c>
      <c r="G17" s="105" t="s">
        <v>50</v>
      </c>
      <c r="H17" s="106" t="s">
        <v>35</v>
      </c>
      <c r="I17" s="107">
        <v>500</v>
      </c>
      <c r="J17" s="108">
        <v>0</v>
      </c>
      <c r="K17" s="108">
        <f t="shared" si="7"/>
        <v>500</v>
      </c>
      <c r="L17" s="109">
        <v>0</v>
      </c>
      <c r="M17" s="110">
        <f t="shared" si="8"/>
        <v>0</v>
      </c>
      <c r="N17" s="117"/>
      <c r="O17" s="112">
        <v>1049</v>
      </c>
      <c r="P17" s="7">
        <f t="shared" si="6"/>
        <v>105</v>
      </c>
      <c r="Q17" s="7"/>
    </row>
    <row r="18" spans="1:17" s="111" customFormat="1" ht="116.25" customHeight="1">
      <c r="A18" s="100" t="s">
        <v>47</v>
      </c>
      <c r="B18" s="101"/>
      <c r="C18" s="102" t="s">
        <v>44</v>
      </c>
      <c r="D18" s="103" t="s">
        <v>48</v>
      </c>
      <c r="E18" s="104" t="s">
        <v>36</v>
      </c>
      <c r="F18" s="103" t="s">
        <v>49</v>
      </c>
      <c r="G18" s="105" t="s">
        <v>50</v>
      </c>
      <c r="H18" s="106" t="s">
        <v>35</v>
      </c>
      <c r="I18" s="107">
        <v>300</v>
      </c>
      <c r="J18" s="108">
        <v>0</v>
      </c>
      <c r="K18" s="108">
        <f t="shared" si="7"/>
        <v>300</v>
      </c>
      <c r="L18" s="109">
        <v>0</v>
      </c>
      <c r="M18" s="110">
        <f t="shared" si="8"/>
        <v>0</v>
      </c>
      <c r="N18" s="118"/>
      <c r="O18" s="112">
        <v>418</v>
      </c>
      <c r="P18" s="7">
        <f t="shared" si="6"/>
        <v>42</v>
      </c>
      <c r="Q18" s="7"/>
    </row>
    <row r="19" spans="1:17" ht="21.75" customHeight="1">
      <c r="A19" s="48"/>
      <c r="B19" s="48"/>
      <c r="C19" s="49"/>
      <c r="D19" s="50"/>
      <c r="E19" s="50"/>
      <c r="F19" s="51"/>
      <c r="G19" s="52"/>
      <c r="H19" s="48"/>
      <c r="I19" s="53"/>
      <c r="J19" s="53"/>
      <c r="K19" s="53"/>
      <c r="L19" s="54"/>
      <c r="M19" s="55"/>
      <c r="N19" s="56"/>
    </row>
    <row r="20" spans="1:17" ht="33.6" customHeight="1">
      <c r="A20" s="57"/>
      <c r="B20" s="57"/>
      <c r="C20" s="58"/>
      <c r="D20" s="57"/>
      <c r="E20" s="57"/>
      <c r="F20" s="57"/>
      <c r="G20" s="59"/>
      <c r="H20" s="70" t="s">
        <v>30</v>
      </c>
      <c r="I20" s="60">
        <f>SUM(I11:I18)</f>
        <v>3300</v>
      </c>
      <c r="J20" s="61"/>
      <c r="K20" s="60">
        <f>SUM(K11:K18)</f>
        <v>3300</v>
      </c>
      <c r="L20" s="62"/>
      <c r="M20" s="99">
        <f>SUM(M11:M18)</f>
        <v>0</v>
      </c>
      <c r="N20" s="63"/>
    </row>
    <row r="21" spans="1:17" ht="21.75" customHeight="1">
      <c r="A21" s="64"/>
      <c r="B21" s="64"/>
      <c r="C21" s="65"/>
      <c r="D21" s="66"/>
      <c r="E21" s="66"/>
      <c r="F21" s="66"/>
      <c r="G21" s="67"/>
      <c r="H21" s="63"/>
      <c r="I21" s="63"/>
      <c r="J21" s="63"/>
      <c r="K21" s="63"/>
      <c r="L21" s="68"/>
      <c r="M21" s="68"/>
      <c r="N21" s="63"/>
    </row>
    <row r="22" spans="1:17" ht="21.75" customHeight="1">
      <c r="A22" s="125" t="s">
        <v>31</v>
      </c>
      <c r="B22" s="125"/>
      <c r="C22" s="69"/>
      <c r="D22" s="70"/>
      <c r="E22" s="126" t="s">
        <v>32</v>
      </c>
      <c r="F22" s="126"/>
      <c r="G22" s="126"/>
      <c r="H22" s="71"/>
      <c r="I22" s="72"/>
      <c r="J22" s="72"/>
      <c r="K22" s="72"/>
      <c r="L22" s="124" t="s">
        <v>33</v>
      </c>
      <c r="M22" s="124"/>
      <c r="N22" s="63"/>
    </row>
    <row r="23" spans="1:17" ht="21.75" customHeight="1">
      <c r="A23" s="79"/>
      <c r="B23" s="74"/>
      <c r="C23" s="75"/>
      <c r="D23" s="73"/>
      <c r="E23" s="73"/>
      <c r="F23" s="73"/>
      <c r="G23" s="76"/>
      <c r="H23" s="77"/>
      <c r="I23" s="77"/>
      <c r="J23" s="77"/>
    </row>
    <row r="24" spans="1:17" ht="21.75" customHeight="1">
      <c r="A24" s="79"/>
      <c r="B24" s="74"/>
      <c r="C24" s="75"/>
      <c r="D24" s="73"/>
      <c r="E24" s="73"/>
      <c r="F24" s="73"/>
      <c r="G24" s="76"/>
      <c r="H24" s="77"/>
      <c r="I24" s="77"/>
      <c r="J24" s="77"/>
    </row>
    <row r="25" spans="1:17" ht="21.75" customHeight="1">
      <c r="A25" s="79"/>
      <c r="B25" s="75"/>
      <c r="C25" s="75"/>
      <c r="D25" s="73"/>
      <c r="E25" s="73"/>
      <c r="F25" s="73"/>
      <c r="G25" s="80"/>
      <c r="H25" s="81"/>
      <c r="I25" s="73"/>
      <c r="J25" s="77"/>
    </row>
    <row r="26" spans="1:17" ht="21.75" customHeight="1">
      <c r="A26" s="83"/>
      <c r="B26" s="82"/>
      <c r="C26" s="74"/>
      <c r="D26" s="77"/>
      <c r="E26" s="83"/>
      <c r="F26" s="83"/>
      <c r="G26" s="84"/>
      <c r="H26" s="85"/>
      <c r="I26" s="85"/>
      <c r="J26" s="77"/>
    </row>
    <row r="27" spans="1:17" ht="21.75" customHeight="1"/>
    <row r="28" spans="1:17" ht="21.75" customHeight="1"/>
    <row r="29" spans="1:17" ht="21.75" customHeight="1"/>
    <row r="30" spans="1:17" ht="21.75" customHeight="1"/>
    <row r="31" spans="1:17" ht="21.75" customHeight="1"/>
    <row r="32" spans="1:17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3.25" customHeight="1"/>
    <row r="65" ht="23.25" customHeight="1"/>
    <row r="66" ht="23.25" customHeight="1"/>
    <row r="67" ht="23.25" customHeight="1"/>
  </sheetData>
  <mergeCells count="15">
    <mergeCell ref="L22:M22"/>
    <mergeCell ref="A22:B22"/>
    <mergeCell ref="E22:G22"/>
    <mergeCell ref="B8:C8"/>
    <mergeCell ref="F5:G5"/>
    <mergeCell ref="H5:I5"/>
    <mergeCell ref="F6:G6"/>
    <mergeCell ref="H6:I6"/>
    <mergeCell ref="F8:G8"/>
    <mergeCell ref="H8:I8"/>
    <mergeCell ref="N11:N13"/>
    <mergeCell ref="N14:N18"/>
    <mergeCell ref="B7:C7"/>
    <mergeCell ref="F7:G7"/>
    <mergeCell ref="H7:I7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2024-09-09T08:10:53Z</cp:lastPrinted>
  <dcterms:created xsi:type="dcterms:W3CDTF">2020-11-11T02:21:38Z</dcterms:created>
  <dcterms:modified xsi:type="dcterms:W3CDTF">2024-10-24T07:15:17Z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