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(1)/3-SS25/2-PRODUCTION/4-INTERNAL-PURCHASE-ORDER/4-2-TRIM-ORDER/TRIM-PO/DRAFT-PO/EF/TDU/"/>
    </mc:Choice>
  </mc:AlternateContent>
  <xr:revisionPtr revIDLastSave="789" documentId="6_{13C73650-2F37-4722-8F0F-29C69CA899BB}" xr6:coauthVersionLast="47" xr6:coauthVersionMax="47" xr10:uidLastSave="{83A8727F-1DCE-4205-BE30-6273BA7A9FA0}"/>
  <bookViews>
    <workbookView xWindow="-120" yWindow="-120" windowWidth="20730" windowHeight="11040" xr2:uid="{00000000-000D-0000-FFFF-FFFF00000000}"/>
  </bookViews>
  <sheets>
    <sheet name="PO" sheetId="2" r:id="rId1"/>
    <sheet name="Barcodes (2)" sheetId="8" r:id="rId2"/>
  </sheets>
  <definedNames>
    <definedName name="_xlnm._FilterDatabase" localSheetId="1" hidden="1">'Barcodes (2)'!$A$2:$L$14</definedName>
    <definedName name="BARCODE">#REF!</definedName>
    <definedName name="COLOR">#REF!</definedName>
    <definedName name="_xlnm.Print_Area" localSheetId="0">PO!$A$1:$N$15</definedName>
    <definedName name="_xlnm.Print_Titles" localSheetId="0">PO!$4:$10</definedName>
    <definedName name="S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8" l="1"/>
  <c r="J4" i="8" s="1"/>
  <c r="L4" i="8" s="1"/>
  <c r="I5" i="8"/>
  <c r="J5" i="8" s="1"/>
  <c r="L5" i="8" s="1"/>
  <c r="I6" i="8"/>
  <c r="I7" i="8"/>
  <c r="I8" i="8"/>
  <c r="I9" i="8"/>
  <c r="I10" i="8"/>
  <c r="J10" i="8" s="1"/>
  <c r="L10" i="8" s="1"/>
  <c r="I11" i="8"/>
  <c r="J11" i="8" s="1"/>
  <c r="L11" i="8" s="1"/>
  <c r="I12" i="8"/>
  <c r="J12" i="8" s="1"/>
  <c r="L12" i="8" s="1"/>
  <c r="I13" i="8"/>
  <c r="J13" i="8" s="1"/>
  <c r="L13" i="8" s="1"/>
  <c r="I14" i="8"/>
  <c r="I3" i="8"/>
  <c r="J3" i="8" s="1"/>
  <c r="L3" i="8" s="1"/>
  <c r="J9" i="8"/>
  <c r="L9" i="8" s="1"/>
  <c r="J381" i="8"/>
  <c r="J14" i="8"/>
  <c r="L14" i="8" s="1"/>
  <c r="J8" i="8"/>
  <c r="L8" i="8" s="1"/>
  <c r="J7" i="8"/>
  <c r="L7" i="8" s="1"/>
  <c r="J6" i="8"/>
  <c r="L6" i="8" s="1"/>
  <c r="I13" i="2" l="1"/>
  <c r="H8" i="2"/>
  <c r="H7" i="2" l="1"/>
  <c r="K11" i="2" l="1"/>
  <c r="M11" i="2" l="1"/>
  <c r="M13" i="2" l="1"/>
  <c r="K13" i="2"/>
</calcChain>
</file>

<file path=xl/sharedStrings.xml><?xml version="1.0" encoding="utf-8"?>
<sst xmlns="http://schemas.openxmlformats.org/spreadsheetml/2006/main" count="143" uniqueCount="96">
  <si>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</si>
  <si>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</si>
  <si>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</si>
  <si>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</si>
  <si>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</si>
  <si>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</si>
  <si>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</si>
  <si>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</si>
  <si>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</si>
  <si>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</si>
  <si>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</si>
  <si>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</si>
  <si>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</si>
  <si>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</si>
  <si>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</si>
  <si>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</si>
  <si>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</si>
  <si>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</si>
  <si>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</si>
  <si>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</si>
  <si>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</si>
  <si>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</si>
  <si>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</si>
  <si>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</si>
  <si>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</si>
  <si>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</si>
  <si>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</si>
  <si>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</si>
  <si>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</si>
  <si>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</si>
  <si>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</si>
  <si>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</si>
  <si>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</si>
  <si>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</si>
  <si>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</si>
  <si>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</si>
  <si>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NOMINATED SUPPLIER</t>
  </si>
  <si>
    <t>RAPHA</t>
  </si>
  <si>
    <t>THANH QUÝ / QUỲNH</t>
  </si>
  <si>
    <t>RAPHA
ADH1</t>
  </si>
  <si>
    <t>WHITE/BLACK</t>
  </si>
  <si>
    <t>ALL STYLES</t>
  </si>
  <si>
    <t>Barcode
Sticker RAPHA
ADH1</t>
  </si>
  <si>
    <t>SKU</t>
  </si>
  <si>
    <t>BARCODE</t>
  </si>
  <si>
    <t>NAME</t>
  </si>
  <si>
    <t>COLOUR</t>
  </si>
  <si>
    <t>SIZE</t>
  </si>
  <si>
    <t>LRG</t>
  </si>
  <si>
    <t>MED</t>
  </si>
  <si>
    <t>SML</t>
  </si>
  <si>
    <t>XLG</t>
  </si>
  <si>
    <t>XSM</t>
  </si>
  <si>
    <t>XXL</t>
  </si>
  <si>
    <t>XXS</t>
  </si>
  <si>
    <t>QTY</t>
  </si>
  <si>
    <t>R12  SS25  G2773</t>
  </si>
  <si>
    <t>Byways</t>
  </si>
  <si>
    <t>EXTRA</t>
  </si>
  <si>
    <t>ORDER NUMBER</t>
  </si>
  <si>
    <t>STICKER FOR POLY BAG + HANGTAG</t>
  </si>
  <si>
    <t>STICKER FOR CARTON</t>
  </si>
  <si>
    <t>TOTAL ORDER</t>
  </si>
  <si>
    <t>MUL</t>
  </si>
  <si>
    <t>UA STYLE NAME</t>
  </si>
  <si>
    <t>EF_TDU</t>
  </si>
  <si>
    <t>CHV01XXMULLRG</t>
  </si>
  <si>
    <t>5059526483427</t>
  </si>
  <si>
    <t>EF SS T-Shirt - Team Edition</t>
  </si>
  <si>
    <t>CHV01XXMULMED</t>
  </si>
  <si>
    <t>5059526483410</t>
  </si>
  <si>
    <t>CHV01XXMULSML</t>
  </si>
  <si>
    <t>5059526483403</t>
  </si>
  <si>
    <t>CHV01XXMULXLG</t>
  </si>
  <si>
    <t>5059526483434</t>
  </si>
  <si>
    <t>CHV01XXMULXSM</t>
  </si>
  <si>
    <t>5059526483397</t>
  </si>
  <si>
    <t>CHV01XXMULXXL</t>
  </si>
  <si>
    <t>5059526483441</t>
  </si>
  <si>
    <t>CHY01XXMULLRG</t>
  </si>
  <si>
    <t>5059526483564</t>
  </si>
  <si>
    <t>EF SS Women's T-shirt - Team Edition</t>
  </si>
  <si>
    <t>CHY01XXMULMED</t>
  </si>
  <si>
    <t>5059526483557</t>
  </si>
  <si>
    <t>CHY01XXMULSML</t>
  </si>
  <si>
    <t>5059526483540</t>
  </si>
  <si>
    <t>CHY01XXMULXLG</t>
  </si>
  <si>
    <t>5059526483571</t>
  </si>
  <si>
    <t>CHY01XXMULXSM</t>
  </si>
  <si>
    <t>5059526483533</t>
  </si>
  <si>
    <t>CHY01XXMULXXS</t>
  </si>
  <si>
    <t>5059526483526</t>
  </si>
  <si>
    <t>CHV01XX</t>
  </si>
  <si>
    <t>CHY01XX</t>
  </si>
  <si>
    <t>C0046-SST223</t>
  </si>
  <si>
    <t>C0046-SST224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</si>
</sst>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  <font>
      <b/>
      <sz val="10"/>
      <color rgb="FF000000"/>
      <name val="Adobe Caslon Pro"/>
    </font>
    <font>
      <sz val="10"/>
      <color rgb="FF000000"/>
      <name val="Adobe Caslon Pro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9A9A9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0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166" fontId="8" fillId="0" borderId="12" xfId="5" applyNumberFormat="1" applyFont="1" applyFill="1" applyBorder="1" applyAlignment="1">
      <alignment horizontal="center" vertical="center" wrapText="1"/>
    </xf>
    <xf numFmtId="49" fontId="21" fillId="0" borderId="0" xfId="0" applyNumberFormat="1" applyFont="1"/>
    <xf numFmtId="0" fontId="22" fillId="0" borderId="0" xfId="0" applyFont="1" applyAlignment="1">
      <alignment horizontal="center" vertical="center"/>
    </xf>
    <xf numFmtId="0" fontId="0" fillId="10" borderId="0" xfId="0" applyFill="1"/>
    <xf numFmtId="49" fontId="20" fillId="9" borderId="0" xfId="0" applyNumberFormat="1" applyFont="1" applyFill="1" applyAlignment="1">
      <alignment vertical="center" wrapText="1"/>
    </xf>
    <xf numFmtId="49" fontId="20" fillId="10" borderId="0" xfId="0" applyNumberFormat="1" applyFont="1" applyFill="1" applyAlignment="1">
      <alignment vertical="center" wrapText="1"/>
    </xf>
    <xf numFmtId="49" fontId="20" fillId="1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103909</xdr:colOff>
      <xdr:row>10</xdr:row>
      <xdr:rowOff>294408</xdr:rowOff>
    </xdr:from>
    <xdr:ext cx="1920389" cy="2147455"/>
    <xdr:pic>
      <xdr:nvPicPr>
        <xdr:cNvPr id="3" name="Picture 2">
          <a:extLst>
            <a:ext uri="{FF2B5EF4-FFF2-40B4-BE49-F238E27FC236}">
              <a16:creationId xmlns:a16="http://schemas.microsoft.com/office/drawing/2014/main" id="{E51993D8-A846-456C-8459-790C7C0B1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32136" y="4381499"/>
          <a:ext cx="1920389" cy="2147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0"/>
  <sheetViews>
    <sheetView tabSelected="1" view="pageBreakPreview" zoomScale="55" zoomScaleNormal="55" zoomScaleSheetLayoutView="55" zoomScalePageLayoutView="55" workbookViewId="0">
      <selection activeCell="L11" sqref="L11"/>
    </sheetView>
  </sheetViews>
  <sheetFormatPr defaultColWidth="9.28515625" defaultRowHeight="24"/>
  <cols>
    <col min="1" max="1" width="27" style="96" customWidth="1"/>
    <col min="2" max="2" width="14.5703125" style="7" customWidth="1"/>
    <col min="3" max="3" width="28.7109375" style="7" customWidth="1"/>
    <col min="4" max="4" width="27.5703125" style="7" customWidth="1"/>
    <col min="5" max="5" width="21.42578125" style="7" customWidth="1"/>
    <col min="6" max="6" width="20.140625" style="7" customWidth="1"/>
    <col min="7" max="7" width="23.85546875" style="87" customWidth="1"/>
    <col min="8" max="8" width="10.28515625" style="7" customWidth="1"/>
    <col min="9" max="9" width="19.28515625" style="7" customWidth="1"/>
    <col min="10" max="10" width="12.28515625" style="7" customWidth="1"/>
    <col min="11" max="11" width="18" style="7" customWidth="1"/>
    <col min="12" max="12" width="23" style="79" customWidth="1"/>
    <col min="13" max="13" width="27.7109375" style="79" customWidth="1"/>
    <col min="14" max="14" width="31.85546875" style="7" customWidth="1"/>
    <col min="15" max="15" width="13.28515625" style="7" bestFit="1" customWidth="1"/>
    <col min="16" max="16" width="13.7109375" style="7" bestFit="1" customWidth="1"/>
    <col min="17" max="16384" width="9.28515625" style="7"/>
  </cols>
  <sheetData>
    <row r="1" spans="1:21" ht="28.5" customHeight="1">
      <c r="A1" s="90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1" ht="28.5" customHeight="1">
      <c r="A2" s="90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1" ht="28.5" customHeight="1">
      <c r="A3" s="91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1" ht="10.15" customHeight="1">
      <c r="A4" s="90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1" ht="30.75" customHeight="1">
      <c r="A5" s="92" t="s">
        <v>5</v>
      </c>
      <c r="C5" s="97" t="s">
        <v>57</v>
      </c>
      <c r="D5" s="17"/>
      <c r="E5" s="18"/>
      <c r="F5" s="108" t="s">
        <v>6</v>
      </c>
      <c r="G5" s="109"/>
      <c r="H5" s="112" t="s">
        <v>37</v>
      </c>
      <c r="I5" s="113"/>
      <c r="J5" s="19"/>
      <c r="K5" s="19"/>
      <c r="L5" s="20"/>
      <c r="M5" s="21" t="s">
        <v>7</v>
      </c>
      <c r="N5" s="22"/>
    </row>
    <row r="6" spans="1:21" ht="30.75" customHeight="1">
      <c r="A6" s="93" t="s">
        <v>8</v>
      </c>
      <c r="B6" s="23"/>
      <c r="D6" s="24"/>
      <c r="E6" s="18"/>
      <c r="F6" s="108" t="s">
        <v>9</v>
      </c>
      <c r="G6" s="109"/>
      <c r="H6" s="114" t="s">
        <v>65</v>
      </c>
      <c r="I6" s="115"/>
      <c r="J6" s="19"/>
      <c r="K6" s="19"/>
      <c r="L6" s="20"/>
      <c r="M6" s="21" t="s">
        <v>10</v>
      </c>
      <c r="N6" s="25"/>
    </row>
    <row r="7" spans="1:21" ht="30.75" customHeight="1">
      <c r="A7" s="93" t="s">
        <v>11</v>
      </c>
      <c r="B7" s="107"/>
      <c r="C7" s="107"/>
      <c r="D7" s="26"/>
      <c r="E7" s="18"/>
      <c r="F7" s="108" t="s">
        <v>12</v>
      </c>
      <c r="G7" s="109"/>
      <c r="H7" s="110">
        <f>N5+20</f>
        <v>20</v>
      </c>
      <c r="I7" s="111"/>
      <c r="J7" s="19"/>
      <c r="K7" s="19"/>
      <c r="L7" s="20"/>
      <c r="M7" s="21" t="s">
        <v>13</v>
      </c>
      <c r="N7" s="27" t="s">
        <v>56</v>
      </c>
    </row>
    <row r="8" spans="1:21" ht="30.75" customHeight="1">
      <c r="A8" s="94" t="s">
        <v>14</v>
      </c>
      <c r="B8" s="119"/>
      <c r="C8" s="119"/>
      <c r="D8" s="28"/>
      <c r="E8" s="18"/>
      <c r="F8" s="108" t="s">
        <v>15</v>
      </c>
      <c r="G8" s="109"/>
      <c r="H8" s="110">
        <f>N5+30</f>
        <v>30</v>
      </c>
      <c r="I8" s="111"/>
      <c r="J8" s="29"/>
      <c r="K8" s="29"/>
      <c r="L8" s="20"/>
      <c r="M8" s="21" t="s">
        <v>16</v>
      </c>
      <c r="N8" s="30" t="s">
        <v>38</v>
      </c>
      <c r="O8" s="31"/>
      <c r="P8" s="31"/>
    </row>
    <row r="9" spans="1:21" ht="5.65" customHeight="1">
      <c r="A9" s="95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1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1" ht="232.5" customHeight="1">
      <c r="A11" s="88" t="s">
        <v>41</v>
      </c>
      <c r="B11" s="88"/>
      <c r="C11" s="43" t="s">
        <v>42</v>
      </c>
      <c r="D11" s="45" t="s">
        <v>36</v>
      </c>
      <c r="E11" s="45" t="s">
        <v>36</v>
      </c>
      <c r="F11" s="44" t="s">
        <v>39</v>
      </c>
      <c r="G11" s="46" t="s">
        <v>40</v>
      </c>
      <c r="H11" s="47" t="s">
        <v>35</v>
      </c>
      <c r="I11" s="98">
        <v>330</v>
      </c>
      <c r="J11" s="41">
        <v>0</v>
      </c>
      <c r="K11" s="41">
        <f t="shared" ref="K11" si="0">I11-J11</f>
        <v>330</v>
      </c>
      <c r="L11" s="89">
        <v>0</v>
      </c>
      <c r="M11" s="42">
        <f t="shared" ref="M11" si="1">K11*L11</f>
        <v>0</v>
      </c>
      <c r="N11" s="99"/>
      <c r="P11" s="7">
        <v>3654</v>
      </c>
      <c r="Q11" s="7">
        <v>10793</v>
      </c>
      <c r="R11" s="7">
        <v>20547</v>
      </c>
      <c r="S11" s="7">
        <v>17187</v>
      </c>
      <c r="T11" s="7">
        <v>8414</v>
      </c>
      <c r="U11" s="7">
        <v>2511</v>
      </c>
    </row>
    <row r="12" spans="1:21" ht="21.75" customHeight="1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21" ht="33.6" customHeight="1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330</v>
      </c>
      <c r="J13" s="61"/>
      <c r="K13" s="60">
        <f>SUM(K11:K12)</f>
        <v>330</v>
      </c>
      <c r="L13" s="62"/>
      <c r="M13" s="63">
        <f>SUM(M11:M12)</f>
        <v>0</v>
      </c>
      <c r="N13" s="64"/>
    </row>
    <row r="14" spans="1:21" ht="21.75" customHeight="1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21" ht="21.75" customHeight="1">
      <c r="A15" s="117" t="s">
        <v>31</v>
      </c>
      <c r="B15" s="117"/>
      <c r="C15" s="70"/>
      <c r="D15" s="71"/>
      <c r="E15" s="118" t="s">
        <v>32</v>
      </c>
      <c r="F15" s="118"/>
      <c r="G15" s="118"/>
      <c r="H15" s="72"/>
      <c r="I15" s="73"/>
      <c r="J15" s="73"/>
      <c r="K15" s="73"/>
      <c r="L15" s="116" t="s">
        <v>33</v>
      </c>
      <c r="M15" s="116"/>
      <c r="N15" s="64"/>
    </row>
    <row r="16" spans="1:21" ht="21.75" customHeight="1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F8:G8"/>
    <mergeCell ref="H8:I8"/>
    <mergeCell ref="L15:M15"/>
    <mergeCell ref="A15:B15"/>
    <mergeCell ref="E15:G15"/>
    <mergeCell ref="B8:C8"/>
    <mergeCell ref="B7:C7"/>
    <mergeCell ref="F7:G7"/>
    <mergeCell ref="H7:I7"/>
    <mergeCell ref="F5:G5"/>
    <mergeCell ref="H5:I5"/>
    <mergeCell ref="F6:G6"/>
    <mergeCell ref="H6:I6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B2502-298B-417D-8F78-1AE8EB0698CC}">
  <dimension ref="A2:L381"/>
  <sheetViews>
    <sheetView topLeftCell="B1" workbookViewId="0">
      <selection activeCell="L3" sqref="L3:L14"/>
    </sheetView>
  </sheetViews>
  <sheetFormatPr defaultRowHeight="15"/>
  <cols>
    <col min="1" max="2" width="19.85546875" customWidth="1"/>
    <col min="3" max="3" width="16.7109375" bestFit="1" customWidth="1"/>
    <col min="4" max="4" width="13.85546875" bestFit="1" customWidth="1"/>
    <col min="5" max="5" width="32.42578125" bestFit="1" customWidth="1"/>
    <col min="6" max="6" width="10.140625" customWidth="1"/>
    <col min="7" max="7" width="7.7109375" customWidth="1"/>
    <col min="8" max="9" width="12.140625" customWidth="1"/>
    <col min="10" max="10" width="19.85546875" customWidth="1"/>
    <col min="11" max="12" width="17.140625" customWidth="1"/>
  </cols>
  <sheetData>
    <row r="2" spans="1:12" s="106" customFormat="1" ht="34.5" customHeight="1">
      <c r="A2" s="103" t="s">
        <v>64</v>
      </c>
      <c r="B2" s="104" t="s">
        <v>59</v>
      </c>
      <c r="C2" s="105" t="s">
        <v>43</v>
      </c>
      <c r="D2" s="105" t="s">
        <v>44</v>
      </c>
      <c r="E2" s="105" t="s">
        <v>45</v>
      </c>
      <c r="F2" s="105" t="s">
        <v>46</v>
      </c>
      <c r="G2" s="105" t="s">
        <v>47</v>
      </c>
      <c r="H2" s="103" t="s">
        <v>55</v>
      </c>
      <c r="I2" s="103" t="s">
        <v>58</v>
      </c>
      <c r="J2" s="103" t="s">
        <v>60</v>
      </c>
      <c r="K2" s="103" t="s">
        <v>61</v>
      </c>
      <c r="L2" s="104" t="s">
        <v>62</v>
      </c>
    </row>
    <row r="3" spans="1:12">
      <c r="A3" t="s">
        <v>94</v>
      </c>
      <c r="B3" t="s">
        <v>92</v>
      </c>
      <c r="C3" s="100" t="s">
        <v>66</v>
      </c>
      <c r="D3" s="100" t="s">
        <v>67</v>
      </c>
      <c r="E3" s="100" t="s">
        <v>68</v>
      </c>
      <c r="F3" s="100" t="s">
        <v>63</v>
      </c>
      <c r="G3" s="100" t="s">
        <v>48</v>
      </c>
      <c r="H3">
        <v>17</v>
      </c>
      <c r="I3">
        <f>ROUNDUP(H3*30%,0)</f>
        <v>6</v>
      </c>
      <c r="J3">
        <f>SUM(H3:I3)*2</f>
        <v>46</v>
      </c>
      <c r="K3">
        <v>4</v>
      </c>
      <c r="L3">
        <f>J3+K3</f>
        <v>50</v>
      </c>
    </row>
    <row r="4" spans="1:12">
      <c r="A4" t="s">
        <v>94</v>
      </c>
      <c r="B4" t="s">
        <v>92</v>
      </c>
      <c r="C4" s="100" t="s">
        <v>69</v>
      </c>
      <c r="D4" s="100" t="s">
        <v>70</v>
      </c>
      <c r="E4" s="100" t="s">
        <v>68</v>
      </c>
      <c r="F4" s="100" t="s">
        <v>63</v>
      </c>
      <c r="G4" s="100" t="s">
        <v>49</v>
      </c>
      <c r="H4">
        <v>22</v>
      </c>
      <c r="I4">
        <f t="shared" ref="I4:I14" si="0">ROUNDUP(H4*30%,0)</f>
        <v>7</v>
      </c>
      <c r="J4">
        <f t="shared" ref="J4:J14" si="1">SUM(H4:I4)*2</f>
        <v>58</v>
      </c>
      <c r="K4">
        <v>8</v>
      </c>
      <c r="L4">
        <f t="shared" ref="L4:L14" si="2">J4+K4</f>
        <v>66</v>
      </c>
    </row>
    <row r="5" spans="1:12">
      <c r="A5" t="s">
        <v>94</v>
      </c>
      <c r="B5" t="s">
        <v>92</v>
      </c>
      <c r="C5" s="100" t="s">
        <v>71</v>
      </c>
      <c r="D5" s="100" t="s">
        <v>72</v>
      </c>
      <c r="E5" s="100" t="s">
        <v>68</v>
      </c>
      <c r="F5" s="100" t="s">
        <v>63</v>
      </c>
      <c r="G5" s="100" t="s">
        <v>50</v>
      </c>
      <c r="H5">
        <v>10</v>
      </c>
      <c r="I5">
        <f t="shared" si="0"/>
        <v>3</v>
      </c>
      <c r="J5">
        <f t="shared" si="1"/>
        <v>26</v>
      </c>
      <c r="K5">
        <v>4</v>
      </c>
      <c r="L5">
        <f t="shared" si="2"/>
        <v>30</v>
      </c>
    </row>
    <row r="6" spans="1:12">
      <c r="A6" t="s">
        <v>94</v>
      </c>
      <c r="B6" t="s">
        <v>92</v>
      </c>
      <c r="C6" s="100" t="s">
        <v>73</v>
      </c>
      <c r="D6" s="100" t="s">
        <v>74</v>
      </c>
      <c r="E6" s="100" t="s">
        <v>68</v>
      </c>
      <c r="F6" s="100" t="s">
        <v>63</v>
      </c>
      <c r="G6" s="100" t="s">
        <v>51</v>
      </c>
      <c r="H6">
        <v>9</v>
      </c>
      <c r="I6">
        <f t="shared" si="0"/>
        <v>3</v>
      </c>
      <c r="J6">
        <f t="shared" si="1"/>
        <v>24</v>
      </c>
      <c r="K6">
        <v>4</v>
      </c>
      <c r="L6">
        <f t="shared" si="2"/>
        <v>28</v>
      </c>
    </row>
    <row r="7" spans="1:12">
      <c r="A7" t="s">
        <v>94</v>
      </c>
      <c r="B7" t="s">
        <v>92</v>
      </c>
      <c r="C7" s="100" t="s">
        <v>75</v>
      </c>
      <c r="D7" s="100" t="s">
        <v>76</v>
      </c>
      <c r="E7" s="100" t="s">
        <v>68</v>
      </c>
      <c r="F7" s="100" t="s">
        <v>63</v>
      </c>
      <c r="G7" s="100" t="s">
        <v>52</v>
      </c>
      <c r="H7">
        <v>3</v>
      </c>
      <c r="I7">
        <f t="shared" si="0"/>
        <v>1</v>
      </c>
      <c r="J7">
        <f t="shared" si="1"/>
        <v>8</v>
      </c>
      <c r="K7">
        <v>4</v>
      </c>
      <c r="L7">
        <f t="shared" si="2"/>
        <v>12</v>
      </c>
    </row>
    <row r="8" spans="1:12">
      <c r="A8" t="s">
        <v>94</v>
      </c>
      <c r="B8" t="s">
        <v>92</v>
      </c>
      <c r="C8" s="100" t="s">
        <v>77</v>
      </c>
      <c r="D8" s="100" t="s">
        <v>78</v>
      </c>
      <c r="E8" s="100" t="s">
        <v>68</v>
      </c>
      <c r="F8" s="100" t="s">
        <v>63</v>
      </c>
      <c r="G8" s="100" t="s">
        <v>53</v>
      </c>
      <c r="H8">
        <v>4</v>
      </c>
      <c r="I8">
        <f t="shared" si="0"/>
        <v>2</v>
      </c>
      <c r="J8">
        <f t="shared" si="1"/>
        <v>12</v>
      </c>
      <c r="K8">
        <v>4</v>
      </c>
      <c r="L8">
        <f t="shared" si="2"/>
        <v>16</v>
      </c>
    </row>
    <row r="9" spans="1:12">
      <c r="A9" t="s">
        <v>95</v>
      </c>
      <c r="B9" t="s">
        <v>93</v>
      </c>
      <c r="C9" s="100" t="s">
        <v>79</v>
      </c>
      <c r="D9" s="100" t="s">
        <v>80</v>
      </c>
      <c r="E9" s="100" t="s">
        <v>81</v>
      </c>
      <c r="F9" s="100" t="s">
        <v>63</v>
      </c>
      <c r="G9" s="100" t="s">
        <v>48</v>
      </c>
      <c r="H9">
        <v>5</v>
      </c>
      <c r="I9">
        <f t="shared" si="0"/>
        <v>2</v>
      </c>
      <c r="J9">
        <f t="shared" si="1"/>
        <v>14</v>
      </c>
      <c r="K9">
        <v>8</v>
      </c>
      <c r="L9">
        <f t="shared" si="2"/>
        <v>22</v>
      </c>
    </row>
    <row r="10" spans="1:12">
      <c r="A10" t="s">
        <v>95</v>
      </c>
      <c r="B10" t="s">
        <v>93</v>
      </c>
      <c r="C10" s="100" t="s">
        <v>82</v>
      </c>
      <c r="D10" s="100" t="s">
        <v>83</v>
      </c>
      <c r="E10" s="100" t="s">
        <v>81</v>
      </c>
      <c r="F10" s="100" t="s">
        <v>63</v>
      </c>
      <c r="G10" s="100" t="s">
        <v>49</v>
      </c>
      <c r="H10">
        <v>8</v>
      </c>
      <c r="I10">
        <f t="shared" si="0"/>
        <v>3</v>
      </c>
      <c r="J10">
        <f t="shared" si="1"/>
        <v>22</v>
      </c>
      <c r="K10">
        <v>12</v>
      </c>
      <c r="L10">
        <f t="shared" si="2"/>
        <v>34</v>
      </c>
    </row>
    <row r="11" spans="1:12">
      <c r="A11" t="s">
        <v>95</v>
      </c>
      <c r="B11" t="s">
        <v>93</v>
      </c>
      <c r="C11" s="100" t="s">
        <v>84</v>
      </c>
      <c r="D11" s="100" t="s">
        <v>85</v>
      </c>
      <c r="E11" s="100" t="s">
        <v>81</v>
      </c>
      <c r="F11" s="100" t="s">
        <v>63</v>
      </c>
      <c r="G11" s="100" t="s">
        <v>50</v>
      </c>
      <c r="H11">
        <v>11</v>
      </c>
      <c r="I11">
        <f t="shared" si="0"/>
        <v>4</v>
      </c>
      <c r="J11">
        <f t="shared" si="1"/>
        <v>30</v>
      </c>
      <c r="K11">
        <v>4</v>
      </c>
      <c r="L11">
        <f t="shared" si="2"/>
        <v>34</v>
      </c>
    </row>
    <row r="12" spans="1:12">
      <c r="A12" t="s">
        <v>95</v>
      </c>
      <c r="B12" t="s">
        <v>93</v>
      </c>
      <c r="C12" s="100" t="s">
        <v>86</v>
      </c>
      <c r="D12" s="100" t="s">
        <v>87</v>
      </c>
      <c r="E12" s="100" t="s">
        <v>81</v>
      </c>
      <c r="F12" s="100" t="s">
        <v>63</v>
      </c>
      <c r="G12" s="100" t="s">
        <v>51</v>
      </c>
      <c r="H12">
        <v>2</v>
      </c>
      <c r="I12">
        <f t="shared" si="0"/>
        <v>1</v>
      </c>
      <c r="J12">
        <f t="shared" si="1"/>
        <v>6</v>
      </c>
      <c r="K12">
        <v>4</v>
      </c>
      <c r="L12">
        <f t="shared" si="2"/>
        <v>10</v>
      </c>
    </row>
    <row r="13" spans="1:12">
      <c r="A13" t="s">
        <v>95</v>
      </c>
      <c r="B13" t="s">
        <v>93</v>
      </c>
      <c r="C13" s="100" t="s">
        <v>88</v>
      </c>
      <c r="D13" s="100" t="s">
        <v>89</v>
      </c>
      <c r="E13" s="100" t="s">
        <v>81</v>
      </c>
      <c r="F13" s="100" t="s">
        <v>63</v>
      </c>
      <c r="G13" s="100" t="s">
        <v>52</v>
      </c>
      <c r="H13">
        <v>6</v>
      </c>
      <c r="I13">
        <f t="shared" si="0"/>
        <v>2</v>
      </c>
      <c r="J13">
        <f t="shared" si="1"/>
        <v>16</v>
      </c>
      <c r="K13">
        <v>4</v>
      </c>
      <c r="L13">
        <f t="shared" si="2"/>
        <v>20</v>
      </c>
    </row>
    <row r="14" spans="1:12">
      <c r="A14" t="s">
        <v>95</v>
      </c>
      <c r="B14" t="s">
        <v>93</v>
      </c>
      <c r="C14" s="100" t="s">
        <v>90</v>
      </c>
      <c r="D14" s="100" t="s">
        <v>91</v>
      </c>
      <c r="E14" s="100" t="s">
        <v>81</v>
      </c>
      <c r="F14" s="100" t="s">
        <v>63</v>
      </c>
      <c r="G14" s="100" t="s">
        <v>54</v>
      </c>
      <c r="H14">
        <v>1</v>
      </c>
      <c r="I14">
        <f t="shared" si="0"/>
        <v>1</v>
      </c>
      <c r="J14">
        <f t="shared" si="1"/>
        <v>4</v>
      </c>
      <c r="K14">
        <v>4</v>
      </c>
      <c r="L14">
        <f t="shared" si="2"/>
        <v>8</v>
      </c>
    </row>
    <row r="44" spans="8:8">
      <c r="H44" s="101"/>
    </row>
    <row r="379" spans="10:12">
      <c r="L379" s="102"/>
    </row>
    <row r="381" spans="10:12">
      <c r="J381">
        <f>2382-8</f>
        <v>2374</v>
      </c>
    </row>
  </sheetData>
  <autoFilter ref="A2:L14" xr:uid="{644B2502-298B-417D-8F78-1AE8EB0698CC}"/>
  <pageMargins left="0.7" right="0.7" top="0.75" bottom="0.75" header="0.3" footer="0.3"/>
  <pageSetup paperSize="9" orientation="landscape"/>
  <headerFooter>
    <oddHeader>&amp;BBarcodes&amp;B</oddHeader>
    <evenHeader>&amp;D
RAPHARACING\RACHEL.GRAHAM
Page 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Barcodes (2)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2023-10-18T08:10:47Z</cp:lastPrinted>
  <dcterms:created xsi:type="dcterms:W3CDTF">2020-11-11T02:21:38Z</dcterms:created>
  <dcterms:modified xsi:type="dcterms:W3CDTF">2024-10-23T08:08:22Z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