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TDU/"/>
    </mc:Choice>
  </mc:AlternateContent>
  <xr:revisionPtr revIDLastSave="1079" documentId="13_ncr:1_{060FD0D6-5963-4740-8591-6C5A8FB05237}" xr6:coauthVersionLast="47" xr6:coauthVersionMax="47" xr10:uidLastSave="{EBEF32E2-4F12-436D-B689-23BDEA05DE0D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'R12-0017'!$A$10:$U$10</definedName>
    <definedName name="_xlnm.Print_Area" localSheetId="1">'DETAIL 2'!$A$1:$P$7</definedName>
    <definedName name="_xlnm.Print_Area" localSheetId="0">'R12-0017'!$A$1:$N$15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5" l="1"/>
  <c r="J5" i="5"/>
  <c r="I7" i="5" l="1"/>
  <c r="A6" i="5"/>
  <c r="O11" i="2" l="1"/>
  <c r="K6" i="5"/>
  <c r="L11" i="2" l="1"/>
  <c r="K11" i="2"/>
  <c r="M11" i="2" l="1"/>
  <c r="K5" i="5"/>
  <c r="K7" i="5" s="1"/>
  <c r="A5" i="5" l="1"/>
  <c r="I13" i="2" l="1"/>
  <c r="J7" i="5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<sst xmlns="http://schemas.openxmlformats.org/spreadsheetml/2006/main" count="75" uniqueCount="70">
  <si>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</si>
  <si>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</si>
  <si>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</si>
  <si>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</si>
  <si>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</si>
  <si>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</si>
  <si>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</si>
  <si>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</si>
  <si>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</si>
  <si>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</si>
  <si>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</si>
  <si>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</si>
  <si>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</si>
  <si>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</si>
  <si>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</si>
  <si>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</si>
  <si>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</si>
  <si>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</si>
  <si>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</si>
  <si>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</si>
  <si>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</si>
  <si>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</si>
  <si>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</si>
  <si>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</si>
  <si>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</si>
  <si>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</si>
  <si>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</si>
  <si>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</si>
  <si>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</si>
  <si>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</si>
  <si>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</si>
  <si>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</si>
  <si>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</si>
  <si>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</si>
  <si>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</si>
  <si>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</si>
  <si>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</si>
  <si>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</si>
  <si>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</si>
  <si>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</si>
  <si>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</si>
  <si>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</si>
  <si>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</si>
  <si>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</si>
  <si>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</si>
  <si>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</si>
  <si>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</si>
  <si>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</si>
  <si>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</si>
  <si>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</si>
  <si>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</si>
  <si>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</si>
  <si>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</si>
  <si>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</si>
  <si>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</si>
  <si>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</si>
  <si>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</si>
  <si>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</si>
  <si>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</si>
  <si>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CARE INSTRUCTIONS</t>
  </si>
  <si>
    <t>RAPHA WHT CARE LBL R</t>
  </si>
  <si>
    <t>SS25 - EF TDU</t>
  </si>
  <si>
    <t>EF SS T-Shirt - Team Edition</t>
  </si>
  <si>
    <t>EF SS Women's T-shirt - Team Edition</t>
  </si>
  <si>
    <t>C0046-SST223</t>
  </si>
  <si>
    <t>C0046-SST224</t>
  </si>
  <si>
    <t>SS25M50040TEE002</t>
  </si>
  <si>
    <t>SS25W50042TEE002</t>
  </si>
  <si>
    <t>CHV01XX</t>
  </si>
  <si>
    <t>CHY01XX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</si>
</sst>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326882</xdr:colOff>
      <xdr:row>4</xdr:row>
      <xdr:rowOff>238125</xdr:rowOff>
    </xdr:from>
    <xdr:ext cx="892318" cy="1847850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81207" y="1266825"/>
          <a:ext cx="892318" cy="1847850"/>
        </a:xfrm>
        <a:prstGeom prst="rect">
          <a:avLst/>
        </a:prstGeom>
      </xdr:spPr>
    </xdr:pic>
    <xdr:clientData/>
  </xdr:oneCellAnchor>
  <xdr:twoCellAnchor editAs="oneCell">
    <xdr:from>
      <xdr:col>11</xdr:col>
      <xdr:colOff>133350</xdr:colOff>
      <xdr:row>5</xdr:row>
      <xdr:rowOff>495300</xdr:rowOff>
    </xdr:from>
    <xdr:to>
      <xdr:col>12</xdr:col>
      <xdr:colOff>38100</xdr:colOff>
      <xdr:row>5</xdr:row>
      <xdr:rowOff>869172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E2B72-E593-47E0-AF4B-38F84C7E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1625" y="2752725"/>
          <a:ext cx="1981200" cy="373872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4</xdr:row>
      <xdr:rowOff>381000</xdr:rowOff>
    </xdr:from>
    <xdr:to>
      <xdr:col>11</xdr:col>
      <xdr:colOff>2000250</xdr:colOff>
      <xdr:row>4</xdr:row>
      <xdr:rowOff>719425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898F3A-EDED-4B60-AB6A-7B028FC8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2575" y="1409700"/>
          <a:ext cx="1885950" cy="33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55" zoomScaleNormal="55" zoomScaleSheetLayoutView="55" zoomScalePageLayoutView="55" workbookViewId="0">
      <selection activeCell="H11" sqref="H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61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56</v>
      </c>
      <c r="H11" s="90" t="s">
        <v>35</v>
      </c>
      <c r="I11" s="92">
        <v>123</v>
      </c>
      <c r="J11" s="91">
        <v>0</v>
      </c>
      <c r="K11" s="91">
        <f t="shared" ref="K11" si="0">I11-J11</f>
        <v>123</v>
      </c>
      <c r="L11" s="104">
        <f>ROUNDUP((94.53/1000)*1.4,3)</f>
        <v>0.13300000000000001</v>
      </c>
      <c r="M11" s="105">
        <f t="shared" ref="M11" si="1">K11*L11</f>
        <v>16.359000000000002</v>
      </c>
      <c r="N11" s="85"/>
      <c r="O11" s="7">
        <f>4947-127</f>
        <v>4820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123</v>
      </c>
      <c r="J13" s="52"/>
      <c r="K13" s="51">
        <f>SUM(K11:K12)</f>
        <v>123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7"/>
  <sheetViews>
    <sheetView tabSelected="1" view="pageBreakPreview" topLeftCell="C2" zoomScaleNormal="115" zoomScaleSheetLayoutView="100" workbookViewId="0">
      <selection activeCell="J7" sqref="J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57</v>
      </c>
      <c r="F4" s="93" t="s">
        <v>23</v>
      </c>
      <c r="G4" s="93" t="s">
        <v>58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59</v>
      </c>
      <c r="M4" s="125" t="s">
        <v>47</v>
      </c>
      <c r="N4" s="126"/>
      <c r="O4" s="126"/>
      <c r="P4" s="127"/>
    </row>
    <row r="5" spans="1:16" s="99" customFormat="1" ht="96.75" customHeight="1">
      <c r="A5" s="95">
        <f t="shared" ref="A5:A6" si="0">ROW()-4</f>
        <v>1</v>
      </c>
      <c r="B5" s="96" t="s">
        <v>64</v>
      </c>
      <c r="C5" s="96" t="s">
        <v>49</v>
      </c>
      <c r="D5" s="108" t="s">
        <v>62</v>
      </c>
      <c r="E5" s="110" t="s">
        <v>66</v>
      </c>
      <c r="F5" s="97" t="s">
        <v>60</v>
      </c>
      <c r="G5" s="97" t="s">
        <v>68</v>
      </c>
      <c r="H5" s="98" t="s">
        <v>50</v>
      </c>
      <c r="I5" s="95">
        <v>72</v>
      </c>
      <c r="J5" s="95">
        <f>ROUNDUP(I5*10%,0)</f>
        <v>8</v>
      </c>
      <c r="K5" s="95">
        <f>I5+J5</f>
        <v>80</v>
      </c>
      <c r="L5" s="109"/>
      <c r="M5" s="128"/>
      <c r="N5" s="129"/>
      <c r="O5" s="129"/>
      <c r="P5" s="130"/>
    </row>
    <row r="6" spans="1:16" s="99" customFormat="1" ht="96.75" customHeight="1">
      <c r="A6" s="95">
        <f t="shared" si="0"/>
        <v>2</v>
      </c>
      <c r="B6" s="96" t="s">
        <v>65</v>
      </c>
      <c r="C6" s="96" t="s">
        <v>49</v>
      </c>
      <c r="D6" s="108" t="s">
        <v>63</v>
      </c>
      <c r="E6" s="110" t="s">
        <v>67</v>
      </c>
      <c r="F6" s="97" t="s">
        <v>60</v>
      </c>
      <c r="G6" s="97" t="s">
        <v>69</v>
      </c>
      <c r="H6" s="98" t="s">
        <v>50</v>
      </c>
      <c r="I6" s="95">
        <v>39</v>
      </c>
      <c r="J6" s="95">
        <f>ROUNDUP(I6*10%,0)+2</f>
        <v>6</v>
      </c>
      <c r="K6" s="95">
        <f>I6+J6</f>
        <v>45</v>
      </c>
      <c r="L6" s="109"/>
      <c r="M6" s="128"/>
      <c r="N6" s="129"/>
      <c r="O6" s="129"/>
      <c r="P6" s="130"/>
    </row>
    <row r="7" spans="1:16" ht="20.25" customHeight="1">
      <c r="A7" s="131" t="s">
        <v>48</v>
      </c>
      <c r="B7" s="132"/>
      <c r="C7" s="132"/>
      <c r="D7" s="132"/>
      <c r="E7" s="132"/>
      <c r="F7" s="132"/>
      <c r="G7" s="132"/>
      <c r="H7" s="133"/>
      <c r="I7" s="100">
        <f>SUM(I5:I6)</f>
        <v>111</v>
      </c>
      <c r="J7" s="100">
        <f>SUM(J5:J6)</f>
        <v>14</v>
      </c>
      <c r="K7" s="100">
        <f>SUM(K5:K6)</f>
        <v>125</v>
      </c>
      <c r="L7" s="101"/>
      <c r="M7" s="134"/>
      <c r="N7" s="135"/>
      <c r="O7" s="135"/>
      <c r="P7" s="136"/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6"/>
    <mergeCell ref="A7:H7"/>
    <mergeCell ref="M7:P7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2024-10-24T07:50:05Z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