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RAPHA(1)/3-SS25/2-PRODUCTION/4-INTERNAL-PURCHASE-ORDER/4-2-TRIM-ORDER/TRIM-PO/DRAFT-PO/EF/KELLY ANNA/"/>
    </mc:Choice>
  </mc:AlternateContent>
  <xr:revisionPtr revIDLastSave="827" documentId="6_{13C73650-2F37-4722-8F0F-29C69CA899BB}" xr6:coauthVersionLast="47" xr6:coauthVersionMax="47" xr10:uidLastSave="{711D5956-9E47-4F49-AF1F-1AE5898CE609}"/>
  <bookViews>
    <workbookView xWindow="-120" yWindow="-120" windowWidth="20730" windowHeight="11040" activeTab="1" xr2:uid="{00000000-000D-0000-FFFF-FFFF00000000}"/>
  </bookViews>
  <sheets>
    <sheet name="PO" sheetId="2" r:id="rId1"/>
    <sheet name="Barcodes" sheetId="9" r:id="rId2"/>
  </sheets>
  <definedNames>
    <definedName name="_xlnm._FilterDatabase" localSheetId="1" hidden="1">Barcodes!$A$2:$L$2</definedName>
    <definedName name="BARCODE">#REF!</definedName>
    <definedName name="COLOR">#REF!</definedName>
    <definedName name="_xlnm.Print_Area" localSheetId="0">PO!$A$1:$N$15</definedName>
    <definedName name="_xlnm.Print_Titles" localSheetId="0">PO!$4:$10</definedName>
    <definedName name="S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" i="9" l="1"/>
  <c r="J4" i="9" s="1"/>
  <c r="L4" i="9" s="1"/>
  <c r="I5" i="9"/>
  <c r="I6" i="9"/>
  <c r="J6" i="9" s="1"/>
  <c r="L6" i="9" s="1"/>
  <c r="I7" i="9"/>
  <c r="I8" i="9"/>
  <c r="J8" i="9" s="1"/>
  <c r="L8" i="9" s="1"/>
  <c r="I3" i="9"/>
  <c r="J3" i="9" s="1"/>
  <c r="L3" i="9" s="1"/>
  <c r="J381" i="9"/>
  <c r="J7" i="9"/>
  <c r="L7" i="9" s="1"/>
  <c r="J5" i="9"/>
  <c r="L5" i="9" s="1"/>
  <c r="I13" i="2" l="1"/>
  <c r="H8" i="2"/>
  <c r="H7" i="2" l="1"/>
  <c r="K11" i="2" l="1"/>
  <c r="M11" i="2" l="1"/>
  <c r="M13" i="2" l="1"/>
  <c r="K13" i="2"/>
</calcChain>
</file>

<file path=xl/sharedStrings.xml><?xml version="1.0" encoding="utf-8"?>
<sst xmlns="http://schemas.openxmlformats.org/spreadsheetml/2006/main" count="101" uniqueCount="80">
  <si>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</si>
  <si>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</si>
  <si>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</si>
  <si>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</si>
  <si>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</si>
  <si>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</si>
  <si>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</si>
  <si>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</si>
  <si>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</si>
  <si>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</si>
  <si>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</si>
  <si>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</si>
  <si>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</si>
  <si>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</si>
  <si>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</si>
  <si>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</si>
  <si>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</si>
  <si>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STYLE NO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</si>
  <si>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</si>
  <si>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</si>
  <si>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</si>
  <si>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</si>
  <si>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</si>
  <si>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</si>
  <si>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</si>
  <si>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</si>
  <si>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</si>
  <si>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</si>
  <si>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</si>
  <si>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</si>
  <si>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</si>
  <si>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</si>
  <si>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</si>
  <si>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</si>
  <si>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</si>
  <si>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PCS</t>
  </si>
  <si>
    <t>NOMINATED SUPPLIER</t>
  </si>
  <si>
    <t>RAPHA</t>
  </si>
  <si>
    <t>THANH QUÝ / QUỲNH</t>
  </si>
  <si>
    <t>RAPHA
ADH1</t>
  </si>
  <si>
    <t>WHITE/BLACK</t>
  </si>
  <si>
    <t>ALL STYLES</t>
  </si>
  <si>
    <t>Barcode
Sticker RAPHA
ADH1</t>
  </si>
  <si>
    <t>SKU</t>
  </si>
  <si>
    <t>BARCODE</t>
  </si>
  <si>
    <t>NAME</t>
  </si>
  <si>
    <t>COLOUR</t>
  </si>
  <si>
    <t>SIZE</t>
  </si>
  <si>
    <t>LRG</t>
  </si>
  <si>
    <t>MED</t>
  </si>
  <si>
    <t>SML</t>
  </si>
  <si>
    <t>XLG</t>
  </si>
  <si>
    <t>XSM</t>
  </si>
  <si>
    <t>XXS</t>
  </si>
  <si>
    <t>QTY</t>
  </si>
  <si>
    <t>R12  SS25  G2773</t>
  </si>
  <si>
    <t>Byways</t>
  </si>
  <si>
    <t>EXTRA</t>
  </si>
  <si>
    <t>ORDER NUMBER</t>
  </si>
  <si>
    <t>STICKER FOR POLY BAG + HANGTAG</t>
  </si>
  <si>
    <t>STICKER FOR CARTON</t>
  </si>
  <si>
    <t>TOTAL ORDER</t>
  </si>
  <si>
    <t>MUL</t>
  </si>
  <si>
    <t>UA STYLE NAME</t>
  </si>
  <si>
    <t>CDS01XXMULLRG</t>
  </si>
  <si>
    <t>5059526463467</t>
  </si>
  <si>
    <t>W100 - Unisex Cotton T-Shirt - Kelly Anna</t>
  </si>
  <si>
    <t>CDS01XXMULMED</t>
  </si>
  <si>
    <t>5059526463450</t>
  </si>
  <si>
    <t>CDS01XXMULSML</t>
  </si>
  <si>
    <t>5059526463443</t>
  </si>
  <si>
    <t>CDS01XXMULXLG</t>
  </si>
  <si>
    <t>5059526463474</t>
  </si>
  <si>
    <t>CDS01XXMULXSM</t>
  </si>
  <si>
    <t>5059526463436</t>
  </si>
  <si>
    <t>CDS01XXMULXXS</t>
  </si>
  <si>
    <t>5059526463429</t>
  </si>
  <si>
    <t>C0046-SST229</t>
  </si>
  <si>
    <t>CDS01XX</t>
  </si>
  <si>
    <t>KELLY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</si>
</sst>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sz val="10"/>
      <color indexed="8"/>
      <name val="Arial"/>
      <family val="2"/>
    </font>
    <font>
      <sz val="18"/>
      <color indexed="8"/>
      <name val="Muli"/>
    </font>
    <font>
      <b/>
      <sz val="10"/>
      <color rgb="FF000000"/>
      <name val="Adobe Caslon Pro"/>
    </font>
    <font>
      <sz val="10"/>
      <color rgb="FF000000"/>
      <name val="Adobe Caslon Pro"/>
    </font>
    <font>
      <sz val="1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A9A9A9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0" fontId="18" fillId="0" borderId="0"/>
  </cellStyleXfs>
  <cellXfs count="120">
    <xf numFmtId="0" fontId="0" fillId="0" borderId="0" xfId="0"/>
    <xf numFmtId="0" fontId="6" fillId="0" borderId="6" xfId="1" applyFont="1" applyBorder="1" applyAlignment="1" applyProtection="1">
      <alignment vertical="center"/>
      <protection locked="0"/>
    </xf>
    <xf numFmtId="0" fontId="6" fillId="0" borderId="6" xfId="1" applyFont="1" applyBorder="1" applyAlignment="1" applyProtection="1">
      <alignment horizontal="left" vertical="center"/>
      <protection locked="0"/>
    </xf>
    <xf numFmtId="0" fontId="7" fillId="0" borderId="6" xfId="1" applyFont="1" applyBorder="1" applyAlignment="1" applyProtection="1">
      <alignment vertical="center" wrapText="1"/>
      <protection locked="0"/>
    </xf>
    <xf numFmtId="167" fontId="6" fillId="0" borderId="8" xfId="9" applyNumberFormat="1" applyFont="1" applyBorder="1" applyAlignment="1" applyProtection="1">
      <alignment vertical="center"/>
      <protection locked="0"/>
    </xf>
    <xf numFmtId="167" fontId="8" fillId="2" borderId="1" xfId="9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1" xfId="0" quotePrefix="1" applyFont="1" applyBorder="1" applyAlignment="1">
      <alignment horizontal="center"/>
    </xf>
    <xf numFmtId="0" fontId="6" fillId="0" borderId="7" xfId="1" applyFont="1" applyBorder="1" applyAlignment="1" applyProtection="1">
      <alignment vertical="center"/>
      <protection locked="0"/>
    </xf>
    <xf numFmtId="0" fontId="6" fillId="0" borderId="7" xfId="1" applyFont="1" applyBorder="1" applyAlignment="1" applyProtection="1">
      <alignment horizontal="left" vertical="center"/>
      <protection locked="0"/>
    </xf>
    <xf numFmtId="0" fontId="7" fillId="0" borderId="7" xfId="1" applyFont="1" applyBorder="1" applyAlignment="1" applyProtection="1">
      <alignment vertical="center" wrapText="1"/>
      <protection locked="0"/>
    </xf>
    <xf numFmtId="167" fontId="6" fillId="0" borderId="11" xfId="9" applyNumberFormat="1" applyFont="1" applyBorder="1" applyAlignment="1" applyProtection="1">
      <alignment vertical="center"/>
      <protection locked="0"/>
    </xf>
    <xf numFmtId="16" fontId="9" fillId="0" borderId="1" xfId="0" quotePrefix="1" applyNumberFormat="1" applyFont="1" applyBorder="1" applyAlignment="1">
      <alignment horizontal="center"/>
    </xf>
    <xf numFmtId="167" fontId="6" fillId="0" borderId="6" xfId="9" applyNumberFormat="1" applyFont="1" applyBorder="1" applyAlignment="1" applyProtection="1">
      <alignment vertical="center"/>
      <protection locked="0"/>
    </xf>
    <xf numFmtId="167" fontId="9" fillId="0" borderId="9" xfId="9" applyNumberFormat="1" applyFont="1" applyBorder="1" applyAlignment="1">
      <alignment horizontal="left"/>
    </xf>
    <xf numFmtId="0" fontId="9" fillId="0" borderId="9" xfId="0" applyFont="1" applyBorder="1" applyAlignment="1">
      <alignment horizontal="left"/>
    </xf>
    <xf numFmtId="0" fontId="10" fillId="4" borderId="2" xfId="0" applyFont="1" applyFill="1" applyBorder="1" applyAlignment="1">
      <alignment vertical="top"/>
    </xf>
    <xf numFmtId="0" fontId="6" fillId="4" borderId="0" xfId="6" applyFont="1" applyFill="1" applyAlignment="1">
      <alignment vertical="top"/>
    </xf>
    <xf numFmtId="0" fontId="6" fillId="4" borderId="0" xfId="6" applyFont="1" applyFill="1" applyAlignment="1">
      <alignment horizontal="center" vertical="center"/>
    </xf>
    <xf numFmtId="167" fontId="6" fillId="4" borderId="8" xfId="9" quotePrefix="1" applyNumberFormat="1" applyFont="1" applyFill="1" applyBorder="1" applyAlignment="1">
      <alignment horizontal="center" vertical="center"/>
    </xf>
    <xf numFmtId="167" fontId="7" fillId="4" borderId="1" xfId="9" quotePrefix="1" applyNumberFormat="1" applyFont="1" applyFill="1" applyBorder="1" applyAlignment="1">
      <alignment horizontal="center" vertical="center"/>
    </xf>
    <xf numFmtId="15" fontId="6" fillId="4" borderId="1" xfId="2" applyNumberFormat="1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6" fillId="4" borderId="3" xfId="0" applyFont="1" applyFill="1" applyBorder="1" applyAlignment="1">
      <alignment vertical="top"/>
    </xf>
    <xf numFmtId="0" fontId="7" fillId="4" borderId="1" xfId="3" quotePrefix="1" applyFont="1" applyFill="1" applyBorder="1" applyAlignment="1">
      <alignment horizontal="center" vertical="center"/>
    </xf>
    <xf numFmtId="0" fontId="11" fillId="4" borderId="2" xfId="8" applyFont="1" applyFill="1" applyBorder="1" applyAlignment="1" applyProtection="1">
      <alignment vertical="top"/>
    </xf>
    <xf numFmtId="0" fontId="7" fillId="0" borderId="1" xfId="3" applyFont="1" applyBorder="1" applyAlignment="1">
      <alignment horizontal="center" vertical="center"/>
    </xf>
    <xf numFmtId="0" fontId="11" fillId="4" borderId="10" xfId="8" applyFont="1" applyFill="1" applyBorder="1" applyAlignment="1" applyProtection="1">
      <alignment vertical="top"/>
    </xf>
    <xf numFmtId="164" fontId="6" fillId="4" borderId="0" xfId="6" applyNumberFormat="1" applyFont="1" applyFill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9" fillId="0" borderId="0" xfId="0" quotePrefix="1" applyFont="1" applyAlignment="1">
      <alignment horizontal="left"/>
    </xf>
    <xf numFmtId="0" fontId="6" fillId="0" borderId="9" xfId="1" applyFont="1" applyBorder="1" applyAlignment="1" applyProtection="1">
      <alignment vertical="center"/>
      <protection locked="0"/>
    </xf>
    <xf numFmtId="0" fontId="6" fillId="0" borderId="9" xfId="1" applyFont="1" applyBorder="1" applyAlignment="1" applyProtection="1">
      <alignment horizontal="left" vertical="center"/>
      <protection locked="0"/>
    </xf>
    <xf numFmtId="0" fontId="7" fillId="0" borderId="9" xfId="1" applyFont="1" applyBorder="1" applyAlignment="1" applyProtection="1">
      <alignment vertical="center" wrapText="1"/>
      <protection locked="0"/>
    </xf>
    <xf numFmtId="167" fontId="6" fillId="0" borderId="7" xfId="9" applyNumberFormat="1" applyFont="1" applyBorder="1" applyAlignment="1" applyProtection="1">
      <alignment vertical="center"/>
      <protection locked="0"/>
    </xf>
    <xf numFmtId="0" fontId="7" fillId="6" borderId="1" xfId="6" applyFont="1" applyFill="1" applyBorder="1" applyAlignment="1">
      <alignment horizontal="center" vertical="center" wrapText="1"/>
    </xf>
    <xf numFmtId="0" fontId="7" fillId="6" borderId="1" xfId="6" applyFont="1" applyFill="1" applyBorder="1" applyAlignment="1">
      <alignment horizontal="left" vertical="center" wrapText="1"/>
    </xf>
    <xf numFmtId="0" fontId="7" fillId="6" borderId="1" xfId="6" applyFont="1" applyFill="1" applyBorder="1" applyAlignment="1">
      <alignment horizontal="center" vertical="center"/>
    </xf>
    <xf numFmtId="0" fontId="7" fillId="8" borderId="1" xfId="6" applyFont="1" applyFill="1" applyBorder="1" applyAlignment="1">
      <alignment horizontal="center" vertical="center" wrapText="1"/>
    </xf>
    <xf numFmtId="167" fontId="7" fillId="6" borderId="1" xfId="9" applyNumberFormat="1" applyFont="1" applyFill="1" applyBorder="1" applyAlignment="1">
      <alignment horizontal="center" vertical="center"/>
    </xf>
    <xf numFmtId="3" fontId="9" fillId="0" borderId="1" xfId="3" applyNumberFormat="1" applyFont="1" applyBorder="1" applyAlignment="1">
      <alignment horizontal="center" vertical="center"/>
    </xf>
    <xf numFmtId="168" fontId="9" fillId="3" borderId="1" xfId="9" applyNumberFormat="1" applyFont="1" applyFill="1" applyBorder="1" applyAlignment="1">
      <alignment horizontal="center" vertical="center" wrapText="1"/>
    </xf>
    <xf numFmtId="0" fontId="9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 wrapText="1"/>
    </xf>
    <xf numFmtId="0" fontId="9" fillId="0" borderId="1" xfId="2" applyFont="1" applyBorder="1" applyAlignment="1">
      <alignment vertical="center" wrapText="1"/>
    </xf>
    <xf numFmtId="1" fontId="8" fillId="0" borderId="1" xfId="3" applyNumberFormat="1" applyFont="1" applyBorder="1" applyAlignment="1">
      <alignment horizontal="center" vertical="center" wrapText="1"/>
    </xf>
    <xf numFmtId="0" fontId="9" fillId="0" borderId="1" xfId="2" applyFont="1" applyBorder="1" applyAlignment="1">
      <alignment horizontal="center" vertical="center"/>
    </xf>
    <xf numFmtId="0" fontId="6" fillId="7" borderId="1" xfId="2" applyFont="1" applyFill="1" applyBorder="1" applyAlignment="1">
      <alignment horizontal="center" vertical="center"/>
    </xf>
    <xf numFmtId="0" fontId="6" fillId="7" borderId="1" xfId="2" applyFont="1" applyFill="1" applyBorder="1" applyAlignment="1">
      <alignment horizontal="left" vertical="center" wrapText="1"/>
    </xf>
    <xf numFmtId="0" fontId="6" fillId="7" borderId="1" xfId="2" applyFont="1" applyFill="1" applyBorder="1" applyAlignment="1">
      <alignment horizontal="center" vertical="center" wrapText="1"/>
    </xf>
    <xf numFmtId="0" fontId="12" fillId="7" borderId="1" xfId="2" applyFont="1" applyFill="1" applyBorder="1" applyAlignment="1">
      <alignment horizontal="center" vertical="center"/>
    </xf>
    <xf numFmtId="1" fontId="13" fillId="7" borderId="1" xfId="3" applyNumberFormat="1" applyFont="1" applyFill="1" applyBorder="1" applyAlignment="1">
      <alignment horizontal="center" vertical="center" wrapText="1"/>
    </xf>
    <xf numFmtId="3" fontId="13" fillId="7" borderId="1" xfId="3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/>
    </xf>
    <xf numFmtId="168" fontId="6" fillId="7" borderId="1" xfId="9" applyNumberFormat="1" applyFont="1" applyFill="1" applyBorder="1" applyAlignment="1">
      <alignment horizontal="center" vertical="center" wrapText="1"/>
    </xf>
    <xf numFmtId="166" fontId="6" fillId="7" borderId="1" xfId="5" applyNumberFormat="1" applyFont="1" applyFill="1" applyBorder="1" applyAlignment="1">
      <alignment horizontal="center" vertical="center"/>
    </xf>
    <xf numFmtId="0" fontId="6" fillId="4" borderId="0" xfId="2" applyFont="1" applyFill="1" applyAlignment="1">
      <alignment horizontal="center" vertical="center" wrapText="1"/>
    </xf>
    <xf numFmtId="0" fontId="6" fillId="4" borderId="0" xfId="2" applyFont="1" applyFill="1" applyAlignment="1">
      <alignment horizontal="left" vertical="center" wrapText="1"/>
    </xf>
    <xf numFmtId="0" fontId="14" fillId="4" borderId="0" xfId="2" applyFont="1" applyFill="1" applyAlignment="1">
      <alignment horizontal="center" vertical="center" wrapText="1"/>
    </xf>
    <xf numFmtId="3" fontId="7" fillId="5" borderId="1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Border="1" applyAlignment="1">
      <alignment horizontal="center" vertical="center" wrapText="1"/>
    </xf>
    <xf numFmtId="168" fontId="6" fillId="4" borderId="0" xfId="9" applyNumberFormat="1" applyFont="1" applyFill="1" applyAlignment="1">
      <alignment horizontal="center" vertical="center" wrapText="1"/>
    </xf>
    <xf numFmtId="168" fontId="7" fillId="5" borderId="1" xfId="9" applyNumberFormat="1" applyFont="1" applyFill="1" applyBorder="1" applyAlignment="1">
      <alignment vertical="center" wrapText="1"/>
    </xf>
    <xf numFmtId="0" fontId="6" fillId="4" borderId="0" xfId="2" applyFont="1" applyFill="1" applyAlignment="1">
      <alignment horizontal="center" vertical="center"/>
    </xf>
    <xf numFmtId="0" fontId="15" fillId="4" borderId="0" xfId="2" applyFont="1" applyFill="1" applyAlignment="1">
      <alignment horizontal="center" vertical="center"/>
    </xf>
    <xf numFmtId="14" fontId="16" fillId="4" borderId="0" xfId="2" quotePrefix="1" applyNumberFormat="1" applyFont="1" applyFill="1" applyAlignment="1">
      <alignment horizontal="left" vertical="center"/>
    </xf>
    <xf numFmtId="14" fontId="16" fillId="4" borderId="0" xfId="2" quotePrefix="1" applyNumberFormat="1" applyFont="1" applyFill="1" applyAlignment="1">
      <alignment horizontal="center" vertical="center"/>
    </xf>
    <xf numFmtId="0" fontId="7" fillId="4" borderId="0" xfId="2" applyFont="1" applyFill="1" applyAlignment="1">
      <alignment horizontal="center" vertical="center" wrapText="1"/>
    </xf>
    <xf numFmtId="167" fontId="6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14" fillId="4" borderId="0" xfId="2" applyFont="1" applyFill="1" applyAlignment="1">
      <alignment horizontal="center" vertical="center"/>
    </xf>
    <xf numFmtId="0" fontId="17" fillId="4" borderId="0" xfId="2" applyFont="1" applyFill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15" fillId="0" borderId="0" xfId="1" applyFont="1" applyAlignment="1" applyProtection="1">
      <alignment vertical="center"/>
      <protection locked="0"/>
    </xf>
    <xf numFmtId="0" fontId="6" fillId="0" borderId="0" xfId="1" applyFont="1" applyAlignment="1" applyProtection="1">
      <alignment horizontal="left" vertical="center"/>
      <protection locked="0"/>
    </xf>
    <xf numFmtId="0" fontId="15" fillId="0" borderId="0" xfId="1" applyFont="1" applyAlignment="1" applyProtection="1">
      <alignment horizontal="left" vertical="center"/>
      <protection locked="0"/>
    </xf>
    <xf numFmtId="0" fontId="16" fillId="0" borderId="0" xfId="1" applyFont="1" applyAlignment="1" applyProtection="1">
      <alignment vertical="center" wrapText="1"/>
      <protection locked="0"/>
    </xf>
    <xf numFmtId="0" fontId="6" fillId="0" borderId="0" xfId="1" applyFont="1" applyAlignment="1" applyProtection="1">
      <alignment vertical="center"/>
      <protection locked="0"/>
    </xf>
    <xf numFmtId="167" fontId="9" fillId="0" borderId="0" xfId="9" applyNumberFormat="1" applyFont="1" applyAlignment="1">
      <alignment horizontal="left"/>
    </xf>
    <xf numFmtId="0" fontId="15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>
      <alignment vertical="center" wrapText="1"/>
    </xf>
    <xf numFmtId="0" fontId="6" fillId="0" borderId="0" xfId="1" applyFont="1" applyAlignment="1">
      <alignment vertical="center"/>
    </xf>
    <xf numFmtId="15" fontId="6" fillId="0" borderId="0" xfId="1" applyNumberFormat="1" applyFont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7" fillId="0" borderId="0" xfId="1" applyFont="1" applyAlignment="1" applyProtection="1">
      <alignment vertical="center" wrapText="1"/>
      <protection locked="0"/>
    </xf>
    <xf numFmtId="15" fontId="6" fillId="0" borderId="0" xfId="1" applyNumberFormat="1" applyFont="1" applyAlignment="1" applyProtection="1">
      <alignment vertical="center"/>
      <protection locked="0"/>
    </xf>
    <xf numFmtId="0" fontId="8" fillId="0" borderId="0" xfId="0" applyFont="1" applyAlignment="1">
      <alignment horizontal="left" wrapText="1"/>
    </xf>
    <xf numFmtId="0" fontId="9" fillId="0" borderId="1" xfId="2" applyFont="1" applyBorder="1" applyAlignment="1">
      <alignment horizontal="center" vertical="center" wrapText="1"/>
    </xf>
    <xf numFmtId="168" fontId="6" fillId="0" borderId="1" xfId="9" applyNumberFormat="1" applyFont="1" applyFill="1" applyBorder="1" applyAlignment="1">
      <alignment horizontal="center" vertical="center"/>
    </xf>
    <xf numFmtId="0" fontId="6" fillId="0" borderId="6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4" borderId="2" xfId="6" applyFont="1" applyFill="1" applyBorder="1" applyAlignment="1">
      <alignment horizontal="center" vertical="center"/>
    </xf>
    <xf numFmtId="0" fontId="7" fillId="4" borderId="3" xfId="6" applyFont="1" applyFill="1" applyBorder="1" applyAlignment="1">
      <alignment horizontal="center" vertical="center"/>
    </xf>
    <xf numFmtId="0" fontId="7" fillId="4" borderId="10" xfId="6" applyFont="1" applyFill="1" applyBorder="1" applyAlignment="1">
      <alignment horizontal="center" vertical="center"/>
    </xf>
    <xf numFmtId="0" fontId="6" fillId="0" borderId="9" xfId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0" fontId="19" fillId="0" borderId="1" xfId="11" applyFont="1" applyBorder="1" applyAlignment="1">
      <alignment horizontal="center" vertical="center" wrapText="1"/>
    </xf>
    <xf numFmtId="166" fontId="8" fillId="0" borderId="12" xfId="5" applyNumberFormat="1" applyFont="1" applyFill="1" applyBorder="1" applyAlignment="1">
      <alignment horizontal="center" vertical="center" wrapText="1"/>
    </xf>
    <xf numFmtId="49" fontId="21" fillId="0" borderId="0" xfId="0" applyNumberFormat="1" applyFont="1"/>
    <xf numFmtId="0" fontId="22" fillId="0" borderId="0" xfId="0" applyFont="1" applyAlignment="1">
      <alignment horizontal="center" vertical="center"/>
    </xf>
    <xf numFmtId="0" fontId="0" fillId="10" borderId="0" xfId="0" applyFill="1"/>
    <xf numFmtId="49" fontId="20" fillId="9" borderId="0" xfId="0" applyNumberFormat="1" applyFont="1" applyFill="1" applyAlignment="1">
      <alignment horizontal="center" vertical="center" wrapText="1"/>
    </xf>
    <xf numFmtId="49" fontId="20" fillId="10" borderId="0" xfId="0" applyNumberFormat="1" applyFont="1" applyFill="1" applyAlignment="1">
      <alignment horizontal="center" vertical="center" wrapText="1"/>
    </xf>
    <xf numFmtId="49" fontId="20" fillId="9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4" borderId="3" xfId="0" applyFont="1" applyFill="1" applyBorder="1" applyAlignment="1">
      <alignment horizontal="left" vertical="top"/>
    </xf>
    <xf numFmtId="0" fontId="7" fillId="4" borderId="4" xfId="6" applyFont="1" applyFill="1" applyBorder="1" applyAlignment="1">
      <alignment horizontal="left" vertical="center" wrapText="1"/>
    </xf>
    <xf numFmtId="0" fontId="7" fillId="4" borderId="5" xfId="6" applyFont="1" applyFill="1" applyBorder="1" applyAlignment="1">
      <alignment horizontal="left" vertical="center" wrapText="1"/>
    </xf>
    <xf numFmtId="164" fontId="6" fillId="4" borderId="4" xfId="6" applyNumberFormat="1" applyFont="1" applyFill="1" applyBorder="1" applyAlignment="1">
      <alignment horizontal="center" vertical="center"/>
    </xf>
    <xf numFmtId="164" fontId="6" fillId="4" borderId="5" xfId="6" applyNumberFormat="1" applyFont="1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6" fillId="4" borderId="4" xfId="6" applyFont="1" applyFill="1" applyBorder="1" applyAlignment="1">
      <alignment horizontal="center" vertical="center"/>
    </xf>
    <xf numFmtId="0" fontId="6" fillId="4" borderId="5" xfId="6" applyFont="1" applyFill="1" applyBorder="1" applyAlignment="1">
      <alignment horizontal="center" vertical="center"/>
    </xf>
    <xf numFmtId="167" fontId="14" fillId="4" borderId="0" xfId="9" applyNumberFormat="1" applyFont="1" applyFill="1" applyAlignment="1">
      <alignment horizontal="center" vertical="center"/>
    </xf>
    <xf numFmtId="0" fontId="14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6" fillId="4" borderId="10" xfId="0" applyFont="1" applyFill="1" applyBorder="1" applyAlignment="1">
      <alignment horizontal="left" vertical="top"/>
    </xf>
  </cellXfs>
  <cellStyles count="12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5" xfId="11" xr:uid="{19FA8E7D-54EB-4D65-B6FA-47D1310AFFF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103909</xdr:colOff>
      <xdr:row>10</xdr:row>
      <xdr:rowOff>294408</xdr:rowOff>
    </xdr:from>
    <xdr:ext cx="1920389" cy="2147455"/>
    <xdr:pic>
      <xdr:nvPicPr>
        <xdr:cNvPr id="3" name="Picture 2">
          <a:extLst>
            <a:ext uri="{FF2B5EF4-FFF2-40B4-BE49-F238E27FC236}">
              <a16:creationId xmlns:a16="http://schemas.microsoft.com/office/drawing/2014/main" id="{E51993D8-A846-456C-8459-790C7C0B1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32136" y="4381499"/>
          <a:ext cx="1920389" cy="2147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0"/>
  <sheetViews>
    <sheetView view="pageBreakPreview" zoomScale="55" zoomScaleNormal="55" zoomScaleSheetLayoutView="55" zoomScalePageLayoutView="55" workbookViewId="0">
      <selection activeCell="D11" sqref="D11"/>
    </sheetView>
  </sheetViews>
  <sheetFormatPr defaultColWidth="9.28515625" defaultRowHeight="24"/>
  <cols>
    <col min="1" max="1" width="27" style="96" customWidth="1"/>
    <col min="2" max="2" width="14.5703125" style="7" customWidth="1"/>
    <col min="3" max="3" width="28.7109375" style="7" customWidth="1"/>
    <col min="4" max="4" width="27.5703125" style="7" customWidth="1"/>
    <col min="5" max="5" width="21.42578125" style="7" customWidth="1"/>
    <col min="6" max="6" width="20.140625" style="7" customWidth="1"/>
    <col min="7" max="7" width="23.85546875" style="87" customWidth="1"/>
    <col min="8" max="8" width="10.28515625" style="7" customWidth="1"/>
    <col min="9" max="9" width="19.28515625" style="7" customWidth="1"/>
    <col min="10" max="10" width="12.28515625" style="7" customWidth="1"/>
    <col min="11" max="11" width="18" style="7" customWidth="1"/>
    <col min="12" max="12" width="23" style="79" customWidth="1"/>
    <col min="13" max="13" width="27.7109375" style="79" customWidth="1"/>
    <col min="14" max="14" width="31.85546875" style="7" customWidth="1"/>
    <col min="15" max="15" width="13.28515625" style="7" bestFit="1" customWidth="1"/>
    <col min="16" max="16" width="13.7109375" style="7" bestFit="1" customWidth="1"/>
    <col min="17" max="16384" width="9.28515625" style="7"/>
  </cols>
  <sheetData>
    <row r="1" spans="1:21" ht="28.5" customHeight="1">
      <c r="A1" s="90"/>
      <c r="B1" s="1"/>
      <c r="C1" s="2"/>
      <c r="D1" s="1"/>
      <c r="E1" s="1"/>
      <c r="F1" s="1"/>
      <c r="G1" s="3"/>
      <c r="H1" s="1"/>
      <c r="I1" s="1"/>
      <c r="J1" s="1"/>
      <c r="K1" s="1"/>
      <c r="L1" s="4"/>
      <c r="M1" s="5" t="s">
        <v>0</v>
      </c>
      <c r="N1" s="6" t="s">
        <v>34</v>
      </c>
    </row>
    <row r="2" spans="1:21" ht="28.5" customHeight="1">
      <c r="A2" s="90"/>
      <c r="B2" s="1"/>
      <c r="C2" s="2"/>
      <c r="D2" s="1"/>
      <c r="E2" s="1"/>
      <c r="F2" s="1"/>
      <c r="G2" s="3"/>
      <c r="H2" s="1"/>
      <c r="I2" s="1"/>
      <c r="J2" s="1"/>
      <c r="K2" s="1"/>
      <c r="L2" s="4"/>
      <c r="M2" s="5" t="s">
        <v>1</v>
      </c>
      <c r="N2" s="8" t="s">
        <v>2</v>
      </c>
    </row>
    <row r="3" spans="1:21" ht="28.5" customHeight="1">
      <c r="A3" s="91"/>
      <c r="B3" s="9"/>
      <c r="C3" s="10"/>
      <c r="D3" s="9"/>
      <c r="E3" s="9"/>
      <c r="F3" s="9"/>
      <c r="G3" s="11"/>
      <c r="H3" s="9"/>
      <c r="I3" s="9"/>
      <c r="J3" s="9"/>
      <c r="K3" s="9"/>
      <c r="L3" s="12"/>
      <c r="M3" s="5" t="s">
        <v>4</v>
      </c>
      <c r="N3" s="13">
        <v>1</v>
      </c>
    </row>
    <row r="4" spans="1:21" ht="10.15" customHeight="1">
      <c r="A4" s="90"/>
      <c r="B4" s="1"/>
      <c r="C4" s="10"/>
      <c r="D4" s="1"/>
      <c r="E4" s="1"/>
      <c r="F4" s="9"/>
      <c r="G4" s="11"/>
      <c r="H4" s="9"/>
      <c r="I4" s="9"/>
      <c r="J4" s="1"/>
      <c r="K4" s="1"/>
      <c r="L4" s="14"/>
      <c r="M4" s="15"/>
      <c r="N4" s="16"/>
    </row>
    <row r="5" spans="1:21" ht="30.75" customHeight="1">
      <c r="A5" s="92" t="s">
        <v>5</v>
      </c>
      <c r="C5" s="97" t="s">
        <v>56</v>
      </c>
      <c r="D5" s="17"/>
      <c r="E5" s="18"/>
      <c r="F5" s="108" t="s">
        <v>6</v>
      </c>
      <c r="G5" s="109"/>
      <c r="H5" s="112" t="s">
        <v>37</v>
      </c>
      <c r="I5" s="113"/>
      <c r="J5" s="19"/>
      <c r="K5" s="19"/>
      <c r="L5" s="20"/>
      <c r="M5" s="21" t="s">
        <v>7</v>
      </c>
      <c r="N5" s="22"/>
    </row>
    <row r="6" spans="1:21" ht="30.75" customHeight="1">
      <c r="A6" s="93" t="s">
        <v>8</v>
      </c>
      <c r="B6" s="23"/>
      <c r="D6" s="24"/>
      <c r="E6" s="18"/>
      <c r="F6" s="108" t="s">
        <v>9</v>
      </c>
      <c r="G6" s="109"/>
      <c r="H6" s="114" t="s">
        <v>79</v>
      </c>
      <c r="I6" s="115"/>
      <c r="J6" s="19"/>
      <c r="K6" s="19"/>
      <c r="L6" s="20"/>
      <c r="M6" s="21" t="s">
        <v>10</v>
      </c>
      <c r="N6" s="25"/>
    </row>
    <row r="7" spans="1:21" ht="30.75" customHeight="1">
      <c r="A7" s="93" t="s">
        <v>11</v>
      </c>
      <c r="B7" s="107"/>
      <c r="C7" s="107"/>
      <c r="D7" s="26"/>
      <c r="E7" s="18"/>
      <c r="F7" s="108" t="s">
        <v>12</v>
      </c>
      <c r="G7" s="109"/>
      <c r="H7" s="110">
        <f>N5+20</f>
        <v>20</v>
      </c>
      <c r="I7" s="111"/>
      <c r="J7" s="19"/>
      <c r="K7" s="19"/>
      <c r="L7" s="20"/>
      <c r="M7" s="21" t="s">
        <v>13</v>
      </c>
      <c r="N7" s="27" t="s">
        <v>55</v>
      </c>
    </row>
    <row r="8" spans="1:21" ht="30.75" customHeight="1">
      <c r="A8" s="94" t="s">
        <v>14</v>
      </c>
      <c r="B8" s="119"/>
      <c r="C8" s="119"/>
      <c r="D8" s="28"/>
      <c r="E8" s="18"/>
      <c r="F8" s="108" t="s">
        <v>15</v>
      </c>
      <c r="G8" s="109"/>
      <c r="H8" s="110">
        <f>N5+30</f>
        <v>30</v>
      </c>
      <c r="I8" s="111"/>
      <c r="J8" s="29"/>
      <c r="K8" s="29"/>
      <c r="L8" s="20"/>
      <c r="M8" s="21" t="s">
        <v>16</v>
      </c>
      <c r="N8" s="30" t="s">
        <v>38</v>
      </c>
      <c r="O8" s="31"/>
      <c r="P8" s="31"/>
    </row>
    <row r="9" spans="1:21" ht="5.65" customHeight="1">
      <c r="A9" s="95"/>
      <c r="B9" s="32"/>
      <c r="C9" s="33"/>
      <c r="D9" s="32"/>
      <c r="E9" s="9"/>
      <c r="F9" s="32"/>
      <c r="G9" s="34"/>
      <c r="H9" s="32"/>
      <c r="I9" s="32"/>
      <c r="J9" s="9"/>
      <c r="K9" s="9"/>
      <c r="L9" s="35"/>
      <c r="M9" s="15"/>
      <c r="N9" s="16"/>
    </row>
    <row r="10" spans="1:21" ht="96">
      <c r="A10" s="36" t="s">
        <v>17</v>
      </c>
      <c r="B10" s="36" t="s">
        <v>18</v>
      </c>
      <c r="C10" s="37" t="s">
        <v>19</v>
      </c>
      <c r="D10" s="36" t="s">
        <v>20</v>
      </c>
      <c r="E10" s="36" t="s">
        <v>21</v>
      </c>
      <c r="F10" s="38" t="s">
        <v>22</v>
      </c>
      <c r="G10" s="36" t="s">
        <v>23</v>
      </c>
      <c r="H10" s="38" t="s">
        <v>24</v>
      </c>
      <c r="I10" s="39" t="s">
        <v>25</v>
      </c>
      <c r="J10" s="39" t="s">
        <v>26</v>
      </c>
      <c r="K10" s="39" t="s">
        <v>27</v>
      </c>
      <c r="L10" s="40" t="s">
        <v>28</v>
      </c>
      <c r="M10" s="40" t="s">
        <v>29</v>
      </c>
      <c r="N10" s="38" t="s">
        <v>3</v>
      </c>
      <c r="R10" s="31"/>
      <c r="S10" s="31"/>
    </row>
    <row r="11" spans="1:21" ht="232.5" customHeight="1">
      <c r="A11" s="88" t="s">
        <v>41</v>
      </c>
      <c r="B11" s="88"/>
      <c r="C11" s="43" t="s">
        <v>42</v>
      </c>
      <c r="D11" s="45" t="s">
        <v>36</v>
      </c>
      <c r="E11" s="45" t="s">
        <v>36</v>
      </c>
      <c r="F11" s="44" t="s">
        <v>39</v>
      </c>
      <c r="G11" s="46" t="s">
        <v>40</v>
      </c>
      <c r="H11" s="47" t="s">
        <v>35</v>
      </c>
      <c r="I11" s="98">
        <v>1050</v>
      </c>
      <c r="J11" s="41">
        <v>0</v>
      </c>
      <c r="K11" s="41">
        <f t="shared" ref="K11" si="0">I11-J11</f>
        <v>1050</v>
      </c>
      <c r="L11" s="89">
        <v>0</v>
      </c>
      <c r="M11" s="42">
        <f t="shared" ref="M11" si="1">K11*L11</f>
        <v>0</v>
      </c>
      <c r="N11" s="99"/>
      <c r="P11" s="7">
        <v>3654</v>
      </c>
      <c r="Q11" s="7">
        <v>10793</v>
      </c>
      <c r="R11" s="7">
        <v>20547</v>
      </c>
      <c r="S11" s="7">
        <v>17187</v>
      </c>
      <c r="T11" s="7">
        <v>8414</v>
      </c>
      <c r="U11" s="7">
        <v>2511</v>
      </c>
    </row>
    <row r="12" spans="1:21" ht="21.75" customHeight="1">
      <c r="A12" s="48"/>
      <c r="B12" s="48"/>
      <c r="C12" s="49"/>
      <c r="D12" s="50"/>
      <c r="E12" s="50"/>
      <c r="F12" s="51"/>
      <c r="G12" s="52"/>
      <c r="H12" s="48"/>
      <c r="I12" s="53"/>
      <c r="J12" s="53"/>
      <c r="K12" s="53"/>
      <c r="L12" s="54"/>
      <c r="M12" s="55"/>
      <c r="N12" s="56"/>
    </row>
    <row r="13" spans="1:21" ht="33.6" customHeight="1">
      <c r="A13" s="57"/>
      <c r="B13" s="57"/>
      <c r="C13" s="58"/>
      <c r="D13" s="57"/>
      <c r="E13" s="57"/>
      <c r="F13" s="57"/>
      <c r="G13" s="59"/>
      <c r="H13" s="71" t="s">
        <v>30</v>
      </c>
      <c r="I13" s="60">
        <f>SUM(I11:I12)</f>
        <v>1050</v>
      </c>
      <c r="J13" s="61"/>
      <c r="K13" s="60">
        <f>SUM(K11:K12)</f>
        <v>1050</v>
      </c>
      <c r="L13" s="62"/>
      <c r="M13" s="63">
        <f>SUM(M11:M12)</f>
        <v>0</v>
      </c>
      <c r="N13" s="64"/>
    </row>
    <row r="14" spans="1:21" ht="21.75" customHeight="1">
      <c r="A14" s="65"/>
      <c r="B14" s="65"/>
      <c r="C14" s="66"/>
      <c r="D14" s="67"/>
      <c r="E14" s="67"/>
      <c r="F14" s="67"/>
      <c r="G14" s="68"/>
      <c r="H14" s="64"/>
      <c r="I14" s="64"/>
      <c r="J14" s="64"/>
      <c r="K14" s="64"/>
      <c r="L14" s="69"/>
      <c r="M14" s="69"/>
      <c r="N14" s="64"/>
    </row>
    <row r="15" spans="1:21" ht="21.75" customHeight="1">
      <c r="A15" s="117" t="s">
        <v>31</v>
      </c>
      <c r="B15" s="117"/>
      <c r="C15" s="70"/>
      <c r="D15" s="71"/>
      <c r="E15" s="118" t="s">
        <v>32</v>
      </c>
      <c r="F15" s="118"/>
      <c r="G15" s="118"/>
      <c r="H15" s="72"/>
      <c r="I15" s="73"/>
      <c r="J15" s="73"/>
      <c r="K15" s="73"/>
      <c r="L15" s="116" t="s">
        <v>33</v>
      </c>
      <c r="M15" s="116"/>
      <c r="N15" s="64"/>
    </row>
    <row r="16" spans="1:21" ht="21.75" customHeight="1">
      <c r="A16" s="80"/>
      <c r="B16" s="75"/>
      <c r="C16" s="76"/>
      <c r="D16" s="74"/>
      <c r="E16" s="74"/>
      <c r="F16" s="74"/>
      <c r="G16" s="77"/>
      <c r="H16" s="78"/>
      <c r="I16" s="78"/>
      <c r="J16" s="78"/>
    </row>
    <row r="17" spans="1:10" ht="21.75" customHeight="1">
      <c r="A17" s="80"/>
      <c r="B17" s="75"/>
      <c r="C17" s="76"/>
      <c r="D17" s="74"/>
      <c r="E17" s="74"/>
      <c r="F17" s="74"/>
      <c r="G17" s="77"/>
      <c r="H17" s="78"/>
      <c r="I17" s="78"/>
      <c r="J17" s="78"/>
    </row>
    <row r="18" spans="1:10" ht="21.75" customHeight="1">
      <c r="A18" s="80"/>
      <c r="B18" s="76"/>
      <c r="C18" s="76"/>
      <c r="D18" s="74"/>
      <c r="E18" s="74"/>
      <c r="F18" s="74"/>
      <c r="G18" s="81"/>
      <c r="H18" s="82"/>
      <c r="I18" s="74"/>
      <c r="J18" s="78"/>
    </row>
    <row r="19" spans="1:10" ht="21.75" customHeight="1">
      <c r="A19" s="84"/>
      <c r="B19" s="83"/>
      <c r="C19" s="75"/>
      <c r="D19" s="78"/>
      <c r="E19" s="84"/>
      <c r="F19" s="84"/>
      <c r="G19" s="85"/>
      <c r="H19" s="86"/>
      <c r="I19" s="86"/>
      <c r="J19" s="78"/>
    </row>
    <row r="20" spans="1:10" ht="21.75" customHeight="1"/>
    <row r="21" spans="1:10" ht="21.75" customHeight="1"/>
    <row r="22" spans="1:10" ht="21.75" customHeight="1"/>
    <row r="23" spans="1:10" ht="21.75" customHeight="1"/>
    <row r="24" spans="1:10" ht="21.75" customHeight="1"/>
    <row r="25" spans="1:10" ht="21.75" customHeight="1"/>
    <row r="26" spans="1:10" ht="21.75" customHeight="1"/>
    <row r="27" spans="1:10" ht="21.75" customHeight="1"/>
    <row r="28" spans="1:10" ht="21.75" customHeight="1"/>
    <row r="29" spans="1:10" ht="21.75" customHeight="1"/>
    <row r="30" spans="1:10" ht="21.75" customHeight="1"/>
    <row r="31" spans="1:10" ht="21.75" customHeight="1"/>
    <row r="32" spans="1:10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3.25" customHeight="1"/>
    <row r="58" ht="23.25" customHeight="1"/>
    <row r="59" ht="23.25" customHeight="1"/>
    <row r="60" ht="23.25" customHeight="1"/>
  </sheetData>
  <mergeCells count="13">
    <mergeCell ref="F8:G8"/>
    <mergeCell ref="H8:I8"/>
    <mergeCell ref="L15:M15"/>
    <mergeCell ref="A15:B15"/>
    <mergeCell ref="E15:G15"/>
    <mergeCell ref="B8:C8"/>
    <mergeCell ref="B7:C7"/>
    <mergeCell ref="F7:G7"/>
    <mergeCell ref="H7:I7"/>
    <mergeCell ref="F5:G5"/>
    <mergeCell ref="H5:I5"/>
    <mergeCell ref="F6:G6"/>
    <mergeCell ref="H6:I6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5F149-3A75-44EB-87AE-FE4D3523B798}">
  <dimension ref="A2:L381"/>
  <sheetViews>
    <sheetView tabSelected="1" topLeftCell="C1" workbookViewId="0">
      <selection activeCell="J5" sqref="J5"/>
    </sheetView>
  </sheetViews>
  <sheetFormatPr defaultRowHeight="15"/>
  <cols>
    <col min="1" max="1" width="18.5703125" customWidth="1"/>
    <col min="2" max="2" width="19.85546875" customWidth="1"/>
    <col min="3" max="3" width="16.7109375" bestFit="1" customWidth="1"/>
    <col min="4" max="4" width="13.85546875" bestFit="1" customWidth="1"/>
    <col min="5" max="5" width="35.140625" bestFit="1" customWidth="1"/>
    <col min="6" max="6" width="8.5703125" bestFit="1" customWidth="1"/>
    <col min="7" max="7" width="4.85546875" bestFit="1" customWidth="1"/>
    <col min="8" max="9" width="12.140625" customWidth="1"/>
    <col min="10" max="10" width="19.85546875" customWidth="1"/>
    <col min="11" max="12" width="17.140625" customWidth="1"/>
  </cols>
  <sheetData>
    <row r="2" spans="1:12" s="106" customFormat="1" ht="34.5" customHeight="1">
      <c r="A2" s="103" t="s">
        <v>63</v>
      </c>
      <c r="B2" s="104" t="s">
        <v>58</v>
      </c>
      <c r="C2" s="105" t="s">
        <v>43</v>
      </c>
      <c r="D2" s="105" t="s">
        <v>44</v>
      </c>
      <c r="E2" s="105" t="s">
        <v>45</v>
      </c>
      <c r="F2" s="105" t="s">
        <v>46</v>
      </c>
      <c r="G2" s="105" t="s">
        <v>47</v>
      </c>
      <c r="H2" s="103" t="s">
        <v>54</v>
      </c>
      <c r="I2" s="103" t="s">
        <v>57</v>
      </c>
      <c r="J2" s="103" t="s">
        <v>59</v>
      </c>
      <c r="K2" s="103" t="s">
        <v>60</v>
      </c>
      <c r="L2" s="104" t="s">
        <v>61</v>
      </c>
    </row>
    <row r="3" spans="1:12">
      <c r="A3" t="s">
        <v>77</v>
      </c>
      <c r="B3" t="s">
        <v>78</v>
      </c>
      <c r="C3" s="100" t="s">
        <v>64</v>
      </c>
      <c r="D3" s="100" t="s">
        <v>65</v>
      </c>
      <c r="E3" s="100" t="s">
        <v>66</v>
      </c>
      <c r="F3" s="100" t="s">
        <v>62</v>
      </c>
      <c r="G3" s="100" t="s">
        <v>48</v>
      </c>
      <c r="H3">
        <v>42</v>
      </c>
      <c r="I3">
        <f>ROUNDUP(H3*20%,0)</f>
        <v>9</v>
      </c>
      <c r="J3">
        <f>SUM(H3:I3)*2</f>
        <v>102</v>
      </c>
      <c r="K3">
        <v>4</v>
      </c>
      <c r="L3">
        <f>J3+K3</f>
        <v>106</v>
      </c>
    </row>
    <row r="4" spans="1:12">
      <c r="A4" t="s">
        <v>77</v>
      </c>
      <c r="B4" t="s">
        <v>78</v>
      </c>
      <c r="C4" s="100" t="s">
        <v>67</v>
      </c>
      <c r="D4" s="100" t="s">
        <v>68</v>
      </c>
      <c r="E4" s="100" t="s">
        <v>66</v>
      </c>
      <c r="F4" s="100" t="s">
        <v>62</v>
      </c>
      <c r="G4" s="100" t="s">
        <v>49</v>
      </c>
      <c r="H4">
        <v>118</v>
      </c>
      <c r="I4">
        <f t="shared" ref="I4:I8" si="0">ROUNDUP(H4*20%,0)</f>
        <v>24</v>
      </c>
      <c r="J4">
        <f t="shared" ref="J4:J8" si="1">SUM(H4:I4)*2</f>
        <v>284</v>
      </c>
      <c r="K4">
        <v>8</v>
      </c>
      <c r="L4">
        <f t="shared" ref="L4:L8" si="2">J4+K4</f>
        <v>292</v>
      </c>
    </row>
    <row r="5" spans="1:12">
      <c r="A5" t="s">
        <v>77</v>
      </c>
      <c r="B5" t="s">
        <v>78</v>
      </c>
      <c r="C5" s="100" t="s">
        <v>69</v>
      </c>
      <c r="D5" s="100" t="s">
        <v>70</v>
      </c>
      <c r="E5" s="100" t="s">
        <v>66</v>
      </c>
      <c r="F5" s="100" t="s">
        <v>62</v>
      </c>
      <c r="G5" s="100" t="s">
        <v>50</v>
      </c>
      <c r="H5">
        <v>138</v>
      </c>
      <c r="I5">
        <f t="shared" si="0"/>
        <v>28</v>
      </c>
      <c r="J5">
        <f t="shared" si="1"/>
        <v>332</v>
      </c>
      <c r="K5">
        <v>4</v>
      </c>
      <c r="L5">
        <f t="shared" si="2"/>
        <v>336</v>
      </c>
    </row>
    <row r="6" spans="1:12">
      <c r="A6" t="s">
        <v>77</v>
      </c>
      <c r="B6" t="s">
        <v>78</v>
      </c>
      <c r="C6" s="100" t="s">
        <v>71</v>
      </c>
      <c r="D6" s="100" t="s">
        <v>72</v>
      </c>
      <c r="E6" s="100" t="s">
        <v>66</v>
      </c>
      <c r="F6" s="100" t="s">
        <v>62</v>
      </c>
      <c r="G6" s="100" t="s">
        <v>51</v>
      </c>
      <c r="H6">
        <v>21</v>
      </c>
      <c r="I6">
        <f t="shared" si="0"/>
        <v>5</v>
      </c>
      <c r="J6">
        <f t="shared" si="1"/>
        <v>52</v>
      </c>
      <c r="K6">
        <v>4</v>
      </c>
      <c r="L6">
        <f t="shared" si="2"/>
        <v>56</v>
      </c>
    </row>
    <row r="7" spans="1:12">
      <c r="A7" t="s">
        <v>77</v>
      </c>
      <c r="B7" t="s">
        <v>78</v>
      </c>
      <c r="C7" s="100" t="s">
        <v>73</v>
      </c>
      <c r="D7" s="100" t="s">
        <v>74</v>
      </c>
      <c r="E7" s="100" t="s">
        <v>66</v>
      </c>
      <c r="F7" s="100" t="s">
        <v>62</v>
      </c>
      <c r="G7" s="100" t="s">
        <v>52</v>
      </c>
      <c r="H7">
        <v>90</v>
      </c>
      <c r="I7">
        <f t="shared" si="0"/>
        <v>18</v>
      </c>
      <c r="J7">
        <f t="shared" si="1"/>
        <v>216</v>
      </c>
      <c r="K7">
        <v>4</v>
      </c>
      <c r="L7">
        <f t="shared" si="2"/>
        <v>220</v>
      </c>
    </row>
    <row r="8" spans="1:12">
      <c r="A8" t="s">
        <v>77</v>
      </c>
      <c r="B8" t="s">
        <v>78</v>
      </c>
      <c r="C8" s="100" t="s">
        <v>75</v>
      </c>
      <c r="D8" s="100" t="s">
        <v>76</v>
      </c>
      <c r="E8" s="100" t="s">
        <v>66</v>
      </c>
      <c r="F8" s="100" t="s">
        <v>62</v>
      </c>
      <c r="G8" s="100" t="s">
        <v>53</v>
      </c>
      <c r="H8">
        <v>15</v>
      </c>
      <c r="I8">
        <f t="shared" si="0"/>
        <v>3</v>
      </c>
      <c r="J8">
        <f t="shared" si="1"/>
        <v>36</v>
      </c>
      <c r="K8">
        <v>4</v>
      </c>
      <c r="L8">
        <f t="shared" si="2"/>
        <v>40</v>
      </c>
    </row>
    <row r="44" spans="8:8">
      <c r="H44" s="101"/>
    </row>
    <row r="379" spans="10:12">
      <c r="L379" s="102"/>
    </row>
    <row r="381" spans="10:12">
      <c r="J381">
        <f>2382-8</f>
        <v>2374</v>
      </c>
    </row>
  </sheetData>
  <autoFilter ref="A2:L2" xr:uid="{99F5F149-3A75-44EB-87AE-FE4D3523B798}"/>
  <pageMargins left="0.7" right="0.7" top="0.75" bottom="0.75" header="0.3" footer="0.3"/>
  <pageSetup paperSize="9" orientation="landscape"/>
  <headerFooter>
    <oddHeader>&amp;BBarcodes&amp;B</oddHeader>
    <evenHeader>&amp;D
RAPHARACING\RACHEL.GRAHAM
Page 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21F7F4-9E2B-486E-955D-9E724F1E11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4A9963-FB95-4653-90DC-49354D750875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3.xml><?xml version="1.0" encoding="utf-8"?>
<ds:datastoreItem xmlns:ds="http://schemas.openxmlformats.org/officeDocument/2006/customXml" ds:itemID="{FC908CEA-99AD-4541-A415-314D04F5A5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</vt:lpstr>
      <vt:lpstr>Barcodes</vt:lpstr>
      <vt:lpstr>PO!Print_Area</vt:lpstr>
      <vt:lpstr>PO!Print_Titles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Quy To Ngoc Thanh</cp:lastModifiedBy>
  <cp:lastPrinted>2023-10-18T08:10:47Z</cp:lastPrinted>
  <dcterms:created xsi:type="dcterms:W3CDTF">2020-11-11T02:21:38Z</dcterms:created>
  <dcterms:modified xsi:type="dcterms:W3CDTF">2024-10-24T07:41:23Z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