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EF/KELLY ANNA/"/>
    </mc:Choice>
  </mc:AlternateContent>
  <xr:revisionPtr revIDLastSave="1096" documentId="13_ncr:1_{060FD0D6-5963-4740-8591-6C5A8FB05237}" xr6:coauthVersionLast="47" xr6:coauthVersionMax="47" xr10:uidLastSave="{00BE781B-0FE1-4449-8B94-80E719AA86D5}"/>
  <bookViews>
    <workbookView xWindow="-120" yWindow="-120" windowWidth="20730" windowHeight="11040" activeTab="1" xr2:uid="{00000000-000D-0000-FFFF-FFFF00000000}"/>
  </bookViews>
  <sheets>
    <sheet name="R12-0017" sheetId="2" r:id="rId1"/>
    <sheet name="DETAIL 2" sheetId="5" r:id="rId2"/>
  </sheets>
  <definedNames>
    <definedName name="_xlnm._FilterDatabase" localSheetId="1" hidden="1">'DETAIL 2'!$A$4:$P$6</definedName>
    <definedName name="_xlnm._FilterDatabase" localSheetId="0" hidden="1">'R12-0017'!$A$10:$U$10</definedName>
    <definedName name="_xlnm.Print_Area" localSheetId="1">'DETAIL 2'!$A$1:$P$6</definedName>
    <definedName name="_xlnm.Print_Area" localSheetId="0">'R12-0017'!$A$1:$N$15</definedName>
    <definedName name="_xlnm.Print_Titles" localSheetId="1">'DETAIL 2'!$4:$4</definedName>
    <definedName name="_xlnm.Print_Titles" localSheetId="0">'R12-0017'!$4:$10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5" l="1"/>
  <c r="I6" i="5" l="1"/>
  <c r="O11" i="2" l="1"/>
  <c r="L11" i="2" l="1"/>
  <c r="K11" i="2"/>
  <c r="M11" i="2" l="1"/>
  <c r="K5" i="5"/>
  <c r="K6" i="5" s="1"/>
  <c r="A5" i="5" l="1"/>
  <c r="I13" i="2" l="1"/>
  <c r="J6" i="5"/>
  <c r="H8" i="2" l="1"/>
  <c r="H7" i="2" l="1"/>
  <c r="K13" i="2" l="1"/>
  <c r="M13" i="2" l="1"/>
</calcChain>
</file>

<file path=xl/sharedStrings.xml><?xml version="1.0" encoding="utf-8"?>
<sst xmlns="http://schemas.openxmlformats.org/spreadsheetml/2006/main" count="68" uniqueCount="66">
  <si>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</si>
  <si>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</si>
  <si>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</si>
  <si>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</si>
  <si>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</si>
  <si>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</si>
  <si>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</si>
  <si>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</si>
  <si>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</si>
  <si>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</si>
  <si>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</si>
  <si>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</si>
  <si>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</si>
  <si>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</si>
  <si>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</si>
  <si>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</si>
  <si>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</si>
  <si>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</si>
  <si>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</si>
  <si>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</si>
  <si>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</si>
  <si>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</si>
  <si>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</si>
  <si>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</si>
  <si>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</si>
  <si>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</si>
  <si>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</si>
  <si>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</si>
  <si>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</si>
  <si>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</si>
  <si>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</si>
  <si>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</si>
  <si>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</si>
  <si>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</si>
  <si>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</si>
  <si>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</si>
  <si>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</si>
  <si>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</si>
  <si>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</si>
  <si>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</si>
  <si>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</si>
  <si>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</si>
  <si>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</si>
  <si>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</si>
  <si>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</si>
  <si>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</si>
  <si>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</si>
  <si>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</si>
  <si>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</si>
  <si>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</si>
  <si>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</si>
  <si>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</si>
  <si>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</si>
  <si>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</si>
  <si>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</si>
  <si>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</si>
  <si>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BASIC WHITE</t>
  </si>
  <si>
    <t>PLM</t>
  </si>
  <si>
    <t>SKU</t>
  </si>
  <si>
    <t>CARE INSTRUCTIONS</t>
  </si>
  <si>
    <t>RAPHA WHT CARE LBL R</t>
  </si>
  <si>
    <t>C0046-SST229</t>
  </si>
  <si>
    <t>W100 - Unisex Cotton T-Shirt - Kelly Anna</t>
  </si>
  <si>
    <t>SS25X50001TEE002</t>
  </si>
  <si>
    <t>CDS01XX</t>
  </si>
  <si>
    <t>SS25 - KELLY ANNA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</si>
</sst>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8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  <font>
      <sz val="11"/>
      <color indexed="8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7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26" fillId="0" borderId="1" xfId="0" applyFont="1" applyBorder="1" applyAlignment="1">
      <alignment vertical="center" wrapText="1"/>
    </xf>
    <xf numFmtId="0" fontId="27" fillId="0" borderId="1" xfId="11" applyFont="1" applyBorder="1" applyAlignment="1">
      <alignment horizontal="center" vertical="center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352562</xdr:colOff>
      <xdr:row>4</xdr:row>
      <xdr:rowOff>180975</xdr:rowOff>
    </xdr:from>
    <xdr:ext cx="676138" cy="1400175"/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06887" y="1209675"/>
          <a:ext cx="676138" cy="1400175"/>
        </a:xfrm>
        <a:prstGeom prst="rect">
          <a:avLst/>
        </a:prstGeom>
      </xdr:spPr>
    </xdr:pic>
    <xdr:clientData/>
  </xdr:oneCellAnchor>
  <xdr:twoCellAnchor editAs="oneCell">
    <xdr:from>
      <xdr:col>11</xdr:col>
      <xdr:colOff>114300</xdr:colOff>
      <xdr:row>4</xdr:row>
      <xdr:rowOff>676275</xdr:rowOff>
    </xdr:from>
    <xdr:to>
      <xdr:col>12</xdr:col>
      <xdr:colOff>28575</xdr:colOff>
      <xdr:row>4</xdr:row>
      <xdr:rowOff>1119404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3CEE93-DBD6-0001-BD49-B430DB11F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82575" y="1704975"/>
          <a:ext cx="1990725" cy="4431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view="pageBreakPreview" topLeftCell="A6" zoomScale="55" zoomScaleNormal="55" zoomScaleSheetLayoutView="55" zoomScalePageLayoutView="55" workbookViewId="0">
      <selection activeCell="H7" sqref="H7:I7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4.140625" style="77" customWidth="1"/>
    <col min="8" max="8" width="16.5703125" style="7" customWidth="1"/>
    <col min="9" max="9" width="19.5703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1" t="s">
        <v>38</v>
      </c>
      <c r="D5" s="111"/>
      <c r="E5" s="17"/>
      <c r="F5" s="113" t="s">
        <v>6</v>
      </c>
      <c r="G5" s="114"/>
      <c r="H5" s="121" t="s">
        <v>36</v>
      </c>
      <c r="I5" s="122"/>
      <c r="J5" s="18"/>
      <c r="K5" s="18"/>
      <c r="L5" s="19"/>
      <c r="M5" s="20" t="s">
        <v>7</v>
      </c>
      <c r="N5" s="21"/>
    </row>
    <row r="6" spans="1:19" ht="30.75" customHeight="1">
      <c r="A6" s="81" t="s">
        <v>8</v>
      </c>
      <c r="B6" s="22"/>
      <c r="D6" s="23"/>
      <c r="E6" s="17"/>
      <c r="F6" s="113" t="s">
        <v>9</v>
      </c>
      <c r="G6" s="114"/>
      <c r="H6" s="123" t="s">
        <v>65</v>
      </c>
      <c r="I6" s="124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2"/>
      <c r="C7" s="112"/>
      <c r="D7" s="25"/>
      <c r="E7" s="17"/>
      <c r="F7" s="113" t="s">
        <v>12</v>
      </c>
      <c r="G7" s="114"/>
      <c r="H7" s="115">
        <f>N5+20</f>
        <v>20</v>
      </c>
      <c r="I7" s="116"/>
      <c r="J7" s="18"/>
      <c r="K7" s="18"/>
      <c r="L7" s="19"/>
      <c r="M7" s="20" t="s">
        <v>13</v>
      </c>
      <c r="N7" s="26" t="s">
        <v>54</v>
      </c>
    </row>
    <row r="8" spans="1:19" ht="30.75" customHeight="1">
      <c r="A8" s="82" t="s">
        <v>14</v>
      </c>
      <c r="B8" s="120"/>
      <c r="C8" s="120"/>
      <c r="D8" s="27"/>
      <c r="E8" s="17"/>
      <c r="F8" s="113" t="s">
        <v>15</v>
      </c>
      <c r="G8" s="114"/>
      <c r="H8" s="115">
        <f>N5+30</f>
        <v>30</v>
      </c>
      <c r="I8" s="116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51</v>
      </c>
      <c r="B11" s="87"/>
      <c r="C11" s="87" t="s">
        <v>55</v>
      </c>
      <c r="D11" s="87" t="s">
        <v>52</v>
      </c>
      <c r="E11" s="87" t="s">
        <v>52</v>
      </c>
      <c r="F11" s="88" t="s">
        <v>53</v>
      </c>
      <c r="G11" s="89" t="s">
        <v>56</v>
      </c>
      <c r="H11" s="90" t="s">
        <v>35</v>
      </c>
      <c r="I11" s="92">
        <v>467</v>
      </c>
      <c r="J11" s="91">
        <v>0</v>
      </c>
      <c r="K11" s="91">
        <f t="shared" ref="K11" si="0">I11-J11</f>
        <v>467</v>
      </c>
      <c r="L11" s="104">
        <f>ROUNDUP((94.53/1000)*1.4,3)</f>
        <v>0.13300000000000001</v>
      </c>
      <c r="M11" s="105">
        <f t="shared" ref="M11" si="1">K11*L11</f>
        <v>62.111000000000004</v>
      </c>
      <c r="N11" s="85"/>
      <c r="O11" s="7">
        <f>4947-127</f>
        <v>4820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6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467</v>
      </c>
      <c r="J13" s="52"/>
      <c r="K13" s="51">
        <f>SUM(K11:K12)</f>
        <v>467</v>
      </c>
      <c r="L13" s="53"/>
      <c r="M13" s="107" t="e">
        <f>SUM(#REF!)</f>
        <v>#REF!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8" t="s">
        <v>31</v>
      </c>
      <c r="B15" s="118"/>
      <c r="C15" s="60"/>
      <c r="D15" s="61"/>
      <c r="E15" s="119" t="s">
        <v>32</v>
      </c>
      <c r="F15" s="119"/>
      <c r="G15" s="119"/>
      <c r="H15" s="62"/>
      <c r="I15" s="63"/>
      <c r="J15" s="63"/>
      <c r="K15" s="63"/>
      <c r="L15" s="117" t="s">
        <v>33</v>
      </c>
      <c r="M15" s="117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1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6"/>
  <sheetViews>
    <sheetView tabSelected="1" view="pageBreakPreview" topLeftCell="E2" zoomScaleNormal="115" zoomScaleSheetLayoutView="100" workbookViewId="0">
      <selection activeCell="J6" sqref="J6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6" ht="20.25" customHeight="1">
      <c r="A4" s="93" t="s">
        <v>39</v>
      </c>
      <c r="B4" s="93" t="s">
        <v>40</v>
      </c>
      <c r="C4" s="93" t="s">
        <v>41</v>
      </c>
      <c r="D4" s="93" t="s">
        <v>42</v>
      </c>
      <c r="E4" s="93" t="s">
        <v>57</v>
      </c>
      <c r="F4" s="93" t="s">
        <v>23</v>
      </c>
      <c r="G4" s="93" t="s">
        <v>58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59</v>
      </c>
      <c r="M4" s="125" t="s">
        <v>47</v>
      </c>
      <c r="N4" s="126"/>
      <c r="O4" s="126"/>
      <c r="P4" s="127"/>
    </row>
    <row r="5" spans="1:16" s="99" customFormat="1" ht="137.25" customHeight="1">
      <c r="A5" s="95">
        <f t="shared" ref="A5" si="0">ROW()-4</f>
        <v>1</v>
      </c>
      <c r="B5" s="96" t="s">
        <v>61</v>
      </c>
      <c r="C5" s="96" t="s">
        <v>49</v>
      </c>
      <c r="D5" s="108" t="s">
        <v>62</v>
      </c>
      <c r="E5" s="110" t="s">
        <v>63</v>
      </c>
      <c r="F5" s="97" t="s">
        <v>60</v>
      </c>
      <c r="G5" s="97" t="s">
        <v>64</v>
      </c>
      <c r="H5" s="98" t="s">
        <v>50</v>
      </c>
      <c r="I5" s="95">
        <v>423</v>
      </c>
      <c r="J5" s="95">
        <f>ROUNDUP(I5*10%,0)+1</f>
        <v>44</v>
      </c>
      <c r="K5" s="95">
        <f>I5+J5</f>
        <v>467</v>
      </c>
      <c r="L5" s="109"/>
      <c r="M5" s="128"/>
      <c r="N5" s="129"/>
      <c r="O5" s="129"/>
      <c r="P5" s="130"/>
    </row>
    <row r="6" spans="1:16" ht="20.25" customHeight="1">
      <c r="A6" s="131" t="s">
        <v>48</v>
      </c>
      <c r="B6" s="132"/>
      <c r="C6" s="132"/>
      <c r="D6" s="132"/>
      <c r="E6" s="132"/>
      <c r="F6" s="132"/>
      <c r="G6" s="132"/>
      <c r="H6" s="133"/>
      <c r="I6" s="100">
        <f>SUM(I5:I5)</f>
        <v>423</v>
      </c>
      <c r="J6" s="100">
        <f>SUM(J5:J5)</f>
        <v>44</v>
      </c>
      <c r="K6" s="100">
        <f>SUM(K5:K5)</f>
        <v>467</v>
      </c>
      <c r="L6" s="101"/>
      <c r="M6" s="134"/>
      <c r="N6" s="135"/>
      <c r="O6" s="135"/>
      <c r="P6" s="136"/>
    </row>
  </sheetData>
  <autoFilter ref="A4:P6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5"/>
    <mergeCell ref="A6:H6"/>
    <mergeCell ref="M6:P6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R12-0017</vt:lpstr>
      <vt:lpstr>DETAIL 2</vt:lpstr>
      <vt:lpstr>'DETAIL 2'!Print_Area</vt:lpstr>
      <vt:lpstr>'R12-0017'!Print_Area</vt:lpstr>
      <vt:lpstr>'DETAIL 2'!Print_Titles</vt:lpstr>
      <vt:lpstr>'R12-0017'!Print_Titles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2024-11-06T03:57:35Z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