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ieu.nguyen\Downloads\"/>
    </mc:Choice>
  </mc:AlternateContent>
  <xr:revisionPtr revIDLastSave="0" documentId="13_ncr:1_{5073C503-1551-46E1-BCE7-54E2224178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" sheetId="1" r:id="rId1"/>
    <sheet name="ADDRESS" sheetId="2" r:id="rId2"/>
    <sheet name="H1 FY27 BUYPLAN" sheetId="4" r:id="rId3"/>
    <sheet name="H1 FY27 BUYPLAN PIVOT" sheetId="5" r:id="rId4"/>
    <sheet name="PIVOT" sheetId="3" r:id="rId5"/>
    <sheet name="PO ERP TO UPDATE" sheetId="6" r:id="rId6"/>
  </sheets>
  <definedNames>
    <definedName name="_xlnm._FilterDatabase" localSheetId="2" hidden="1">'H1 FY27 BUYPLAN'!$A$1:$O$101</definedName>
    <definedName name="_xlnm._FilterDatabase" localSheetId="5" hidden="1">'PO ERP TO UPDATE'!$B$2:$V$83</definedName>
    <definedName name="_xlnm._FilterDatabase" localSheetId="0" hidden="1">SUM!$A$3:$U$380</definedName>
  </definedNames>
  <calcPr calcId="191028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6" l="1"/>
  <c r="V8" i="6"/>
  <c r="V22" i="6"/>
  <c r="V23" i="6"/>
  <c r="V30" i="6"/>
  <c r="V32" i="6"/>
  <c r="V34" i="6"/>
  <c r="V46" i="6"/>
  <c r="V47" i="6"/>
  <c r="V54" i="6"/>
  <c r="V56" i="6"/>
  <c r="V58" i="6"/>
  <c r="V70" i="6"/>
  <c r="V71" i="6"/>
  <c r="V78" i="6"/>
  <c r="V80" i="6"/>
  <c r="P83" i="6"/>
  <c r="R83" i="6" s="1"/>
  <c r="P82" i="6"/>
  <c r="R82" i="6" s="1"/>
  <c r="P81" i="6"/>
  <c r="R81" i="6" s="1"/>
  <c r="P80" i="6"/>
  <c r="R80" i="6" s="1"/>
  <c r="P79" i="6"/>
  <c r="R79" i="6" s="1"/>
  <c r="P78" i="6"/>
  <c r="R78" i="6" s="1"/>
  <c r="P77" i="6"/>
  <c r="R77" i="6" s="1"/>
  <c r="P76" i="6"/>
  <c r="R76" i="6" s="1"/>
  <c r="P75" i="6"/>
  <c r="R75" i="6" s="1"/>
  <c r="P74" i="6"/>
  <c r="R74" i="6" s="1"/>
  <c r="P73" i="6"/>
  <c r="R73" i="6" s="1"/>
  <c r="P72" i="6"/>
  <c r="R72" i="6" s="1"/>
  <c r="P71" i="6"/>
  <c r="R71" i="6" s="1"/>
  <c r="P70" i="6"/>
  <c r="R70" i="6" s="1"/>
  <c r="P69" i="6"/>
  <c r="R69" i="6" s="1"/>
  <c r="P68" i="6"/>
  <c r="R68" i="6" s="1"/>
  <c r="P67" i="6"/>
  <c r="R67" i="6" s="1"/>
  <c r="P66" i="6"/>
  <c r="R66" i="6" s="1"/>
  <c r="P65" i="6"/>
  <c r="R65" i="6" s="1"/>
  <c r="P64" i="6"/>
  <c r="R64" i="6" s="1"/>
  <c r="P63" i="6"/>
  <c r="R63" i="6" s="1"/>
  <c r="P62" i="6"/>
  <c r="R62" i="6" s="1"/>
  <c r="P61" i="6"/>
  <c r="R61" i="6" s="1"/>
  <c r="P60" i="6"/>
  <c r="R60" i="6" s="1"/>
  <c r="P59" i="6"/>
  <c r="R59" i="6" s="1"/>
  <c r="P58" i="6"/>
  <c r="R58" i="6" s="1"/>
  <c r="P57" i="6"/>
  <c r="R57" i="6" s="1"/>
  <c r="P56" i="6"/>
  <c r="R56" i="6" s="1"/>
  <c r="P55" i="6"/>
  <c r="R55" i="6" s="1"/>
  <c r="P54" i="6"/>
  <c r="R54" i="6" s="1"/>
  <c r="P53" i="6"/>
  <c r="R53" i="6" s="1"/>
  <c r="P52" i="6"/>
  <c r="R52" i="6" s="1"/>
  <c r="P51" i="6"/>
  <c r="R51" i="6" s="1"/>
  <c r="P50" i="6"/>
  <c r="R50" i="6" s="1"/>
  <c r="P49" i="6"/>
  <c r="R49" i="6" s="1"/>
  <c r="P48" i="6"/>
  <c r="R48" i="6" s="1"/>
  <c r="P47" i="6"/>
  <c r="R47" i="6" s="1"/>
  <c r="P46" i="6"/>
  <c r="R46" i="6" s="1"/>
  <c r="P45" i="6"/>
  <c r="R45" i="6" s="1"/>
  <c r="P44" i="6"/>
  <c r="R44" i="6" s="1"/>
  <c r="P43" i="6"/>
  <c r="R43" i="6" s="1"/>
  <c r="P42" i="6"/>
  <c r="R42" i="6" s="1"/>
  <c r="P41" i="6"/>
  <c r="R41" i="6" s="1"/>
  <c r="P40" i="6"/>
  <c r="R40" i="6" s="1"/>
  <c r="P39" i="6"/>
  <c r="R39" i="6" s="1"/>
  <c r="P38" i="6"/>
  <c r="R38" i="6" s="1"/>
  <c r="P37" i="6"/>
  <c r="R37" i="6" s="1"/>
  <c r="P36" i="6"/>
  <c r="R36" i="6" s="1"/>
  <c r="P35" i="6"/>
  <c r="R35" i="6" s="1"/>
  <c r="P34" i="6"/>
  <c r="R34" i="6" s="1"/>
  <c r="P33" i="6"/>
  <c r="R33" i="6" s="1"/>
  <c r="P32" i="6"/>
  <c r="R32" i="6" s="1"/>
  <c r="P31" i="6"/>
  <c r="R31" i="6" s="1"/>
  <c r="P30" i="6"/>
  <c r="R30" i="6" s="1"/>
  <c r="P29" i="6"/>
  <c r="R29" i="6" s="1"/>
  <c r="P28" i="6"/>
  <c r="R28" i="6" s="1"/>
  <c r="P27" i="6"/>
  <c r="R27" i="6" s="1"/>
  <c r="P26" i="6"/>
  <c r="R26" i="6" s="1"/>
  <c r="P25" i="6"/>
  <c r="R25" i="6" s="1"/>
  <c r="P24" i="6"/>
  <c r="R24" i="6" s="1"/>
  <c r="P23" i="6"/>
  <c r="R23" i="6" s="1"/>
  <c r="P22" i="6"/>
  <c r="R22" i="6" s="1"/>
  <c r="P21" i="6"/>
  <c r="R21" i="6" s="1"/>
  <c r="P20" i="6"/>
  <c r="R20" i="6" s="1"/>
  <c r="P19" i="6"/>
  <c r="R19" i="6" s="1"/>
  <c r="P18" i="6"/>
  <c r="R18" i="6" s="1"/>
  <c r="P17" i="6"/>
  <c r="R17" i="6" s="1"/>
  <c r="P16" i="6"/>
  <c r="R16" i="6" s="1"/>
  <c r="P15" i="6"/>
  <c r="R15" i="6" s="1"/>
  <c r="P14" i="6"/>
  <c r="R14" i="6" s="1"/>
  <c r="P13" i="6"/>
  <c r="R13" i="6" s="1"/>
  <c r="P12" i="6"/>
  <c r="R12" i="6" s="1"/>
  <c r="P11" i="6"/>
  <c r="R11" i="6" s="1"/>
  <c r="P10" i="6"/>
  <c r="R10" i="6" s="1"/>
  <c r="P9" i="6"/>
  <c r="R9" i="6" s="1"/>
  <c r="P8" i="6"/>
  <c r="R8" i="6" s="1"/>
  <c r="P7" i="6"/>
  <c r="R7" i="6" s="1"/>
  <c r="P6" i="6"/>
  <c r="R6" i="6" s="1"/>
  <c r="P5" i="6"/>
  <c r="R5" i="6" s="1"/>
  <c r="P4" i="6"/>
  <c r="R4" i="6" s="1"/>
  <c r="P3" i="6"/>
  <c r="R3" i="6" s="1"/>
  <c r="S379" i="1"/>
  <c r="U379" i="1" s="1"/>
  <c r="R378" i="1"/>
  <c r="R380" i="1" s="1"/>
  <c r="Q378" i="1"/>
  <c r="Q380" i="1" s="1"/>
  <c r="P378" i="1"/>
  <c r="P380" i="1" s="1"/>
  <c r="O378" i="1"/>
  <c r="O380" i="1" s="1"/>
  <c r="N378" i="1"/>
  <c r="N380" i="1" s="1"/>
  <c r="M378" i="1"/>
  <c r="M380" i="1" s="1"/>
  <c r="L378" i="1"/>
  <c r="L380" i="1" s="1"/>
  <c r="S377" i="1"/>
  <c r="U377" i="1" s="1"/>
  <c r="S376" i="1"/>
  <c r="U376" i="1" s="1"/>
  <c r="S375" i="1"/>
  <c r="U375" i="1" s="1"/>
  <c r="S373" i="1"/>
  <c r="U373" i="1" s="1"/>
  <c r="R372" i="1"/>
  <c r="R374" i="1" s="1"/>
  <c r="Q372" i="1"/>
  <c r="Q374" i="1" s="1"/>
  <c r="P372" i="1"/>
  <c r="P374" i="1" s="1"/>
  <c r="O372" i="1"/>
  <c r="O374" i="1" s="1"/>
  <c r="N372" i="1"/>
  <c r="N374" i="1" s="1"/>
  <c r="M372" i="1"/>
  <c r="M374" i="1" s="1"/>
  <c r="L372" i="1"/>
  <c r="L374" i="1" s="1"/>
  <c r="S371" i="1"/>
  <c r="U371" i="1" s="1"/>
  <c r="S370" i="1"/>
  <c r="U370" i="1" s="1"/>
  <c r="S369" i="1"/>
  <c r="U369" i="1" s="1"/>
  <c r="S367" i="1"/>
  <c r="U367" i="1" s="1"/>
  <c r="R366" i="1"/>
  <c r="R368" i="1" s="1"/>
  <c r="Q366" i="1"/>
  <c r="Q368" i="1" s="1"/>
  <c r="P366" i="1"/>
  <c r="P368" i="1" s="1"/>
  <c r="O366" i="1"/>
  <c r="O368" i="1" s="1"/>
  <c r="N366" i="1"/>
  <c r="N368" i="1" s="1"/>
  <c r="M366" i="1"/>
  <c r="M368" i="1" s="1"/>
  <c r="L366" i="1"/>
  <c r="L368" i="1" s="1"/>
  <c r="S365" i="1"/>
  <c r="U365" i="1" s="1"/>
  <c r="S364" i="1"/>
  <c r="U364" i="1" s="1"/>
  <c r="S363" i="1"/>
  <c r="U363" i="1" s="1"/>
  <c r="S361" i="1"/>
  <c r="U361" i="1" s="1"/>
  <c r="R360" i="1"/>
  <c r="R362" i="1" s="1"/>
  <c r="Q360" i="1"/>
  <c r="Q362" i="1" s="1"/>
  <c r="P360" i="1"/>
  <c r="P362" i="1" s="1"/>
  <c r="O360" i="1"/>
  <c r="O362" i="1" s="1"/>
  <c r="N360" i="1"/>
  <c r="N362" i="1" s="1"/>
  <c r="M360" i="1"/>
  <c r="M362" i="1" s="1"/>
  <c r="L360" i="1"/>
  <c r="S359" i="1"/>
  <c r="U359" i="1" s="1"/>
  <c r="S358" i="1"/>
  <c r="U358" i="1" s="1"/>
  <c r="S357" i="1"/>
  <c r="U357" i="1" s="1"/>
  <c r="S355" i="1"/>
  <c r="U355" i="1" s="1"/>
  <c r="R354" i="1"/>
  <c r="R356" i="1" s="1"/>
  <c r="Q354" i="1"/>
  <c r="Q356" i="1" s="1"/>
  <c r="P354" i="1"/>
  <c r="P356" i="1" s="1"/>
  <c r="O354" i="1"/>
  <c r="O356" i="1" s="1"/>
  <c r="N354" i="1"/>
  <c r="N356" i="1" s="1"/>
  <c r="M354" i="1"/>
  <c r="M356" i="1" s="1"/>
  <c r="L354" i="1"/>
  <c r="L356" i="1" s="1"/>
  <c r="S353" i="1"/>
  <c r="U353" i="1" s="1"/>
  <c r="S352" i="1"/>
  <c r="U352" i="1" s="1"/>
  <c r="S351" i="1"/>
  <c r="U351" i="1" s="1"/>
  <c r="S349" i="1"/>
  <c r="U349" i="1" s="1"/>
  <c r="R348" i="1"/>
  <c r="R350" i="1" s="1"/>
  <c r="Q348" i="1"/>
  <c r="Q350" i="1" s="1"/>
  <c r="P348" i="1"/>
  <c r="P350" i="1" s="1"/>
  <c r="O348" i="1"/>
  <c r="O350" i="1" s="1"/>
  <c r="N348" i="1"/>
  <c r="N350" i="1" s="1"/>
  <c r="M348" i="1"/>
  <c r="M350" i="1" s="1"/>
  <c r="L348" i="1"/>
  <c r="S347" i="1"/>
  <c r="U347" i="1" s="1"/>
  <c r="S346" i="1"/>
  <c r="U346" i="1" s="1"/>
  <c r="S345" i="1"/>
  <c r="U345" i="1" s="1"/>
  <c r="S343" i="1"/>
  <c r="U343" i="1" s="1"/>
  <c r="R342" i="1"/>
  <c r="R344" i="1" s="1"/>
  <c r="Q342" i="1"/>
  <c r="Q344" i="1" s="1"/>
  <c r="P342" i="1"/>
  <c r="P344" i="1" s="1"/>
  <c r="O342" i="1"/>
  <c r="O344" i="1" s="1"/>
  <c r="N342" i="1"/>
  <c r="N344" i="1" s="1"/>
  <c r="M342" i="1"/>
  <c r="M344" i="1" s="1"/>
  <c r="L342" i="1"/>
  <c r="L344" i="1" s="1"/>
  <c r="S341" i="1"/>
  <c r="U341" i="1" s="1"/>
  <c r="S340" i="1"/>
  <c r="U340" i="1" s="1"/>
  <c r="S339" i="1"/>
  <c r="U339" i="1" s="1"/>
  <c r="S337" i="1"/>
  <c r="U337" i="1" s="1"/>
  <c r="R336" i="1"/>
  <c r="R338" i="1" s="1"/>
  <c r="Q336" i="1"/>
  <c r="Q338" i="1" s="1"/>
  <c r="P336" i="1"/>
  <c r="P338" i="1" s="1"/>
  <c r="O336" i="1"/>
  <c r="O338" i="1" s="1"/>
  <c r="N336" i="1"/>
  <c r="N338" i="1" s="1"/>
  <c r="M336" i="1"/>
  <c r="M338" i="1" s="1"/>
  <c r="L336" i="1"/>
  <c r="L338" i="1" s="1"/>
  <c r="S335" i="1"/>
  <c r="U335" i="1" s="1"/>
  <c r="S334" i="1"/>
  <c r="U334" i="1" s="1"/>
  <c r="S333" i="1"/>
  <c r="U333" i="1" s="1"/>
  <c r="S331" i="1"/>
  <c r="U331" i="1" s="1"/>
  <c r="R330" i="1"/>
  <c r="R332" i="1" s="1"/>
  <c r="Q330" i="1"/>
  <c r="Q332" i="1" s="1"/>
  <c r="P330" i="1"/>
  <c r="P332" i="1" s="1"/>
  <c r="O330" i="1"/>
  <c r="O332" i="1" s="1"/>
  <c r="N330" i="1"/>
  <c r="N332" i="1" s="1"/>
  <c r="M330" i="1"/>
  <c r="M332" i="1" s="1"/>
  <c r="L330" i="1"/>
  <c r="L332" i="1" s="1"/>
  <c r="S329" i="1"/>
  <c r="U329" i="1" s="1"/>
  <c r="S328" i="1"/>
  <c r="U328" i="1" s="1"/>
  <c r="S327" i="1"/>
  <c r="U327" i="1" s="1"/>
  <c r="S326" i="1"/>
  <c r="U326" i="1" s="1"/>
  <c r="S324" i="1"/>
  <c r="U324" i="1" s="1"/>
  <c r="R323" i="1"/>
  <c r="R325" i="1" s="1"/>
  <c r="Q323" i="1"/>
  <c r="Q325" i="1" s="1"/>
  <c r="P323" i="1"/>
  <c r="P325" i="1" s="1"/>
  <c r="O323" i="1"/>
  <c r="O325" i="1" s="1"/>
  <c r="N323" i="1"/>
  <c r="N325" i="1" s="1"/>
  <c r="M323" i="1"/>
  <c r="M325" i="1" s="1"/>
  <c r="L323" i="1"/>
  <c r="L325" i="1" s="1"/>
  <c r="S322" i="1"/>
  <c r="U322" i="1" s="1"/>
  <c r="S321" i="1"/>
  <c r="U321" i="1" s="1"/>
  <c r="S320" i="1"/>
  <c r="U320" i="1" s="1"/>
  <c r="S319" i="1"/>
  <c r="U319" i="1" s="1"/>
  <c r="R316" i="1"/>
  <c r="R318" i="1" s="1"/>
  <c r="Q316" i="1"/>
  <c r="Q318" i="1" s="1"/>
  <c r="P316" i="1"/>
  <c r="P318" i="1" s="1"/>
  <c r="O316" i="1"/>
  <c r="O318" i="1" s="1"/>
  <c r="N316" i="1"/>
  <c r="N318" i="1" s="1"/>
  <c r="M316" i="1"/>
  <c r="M318" i="1" s="1"/>
  <c r="L316" i="1"/>
  <c r="L318" i="1" s="1"/>
  <c r="S315" i="1"/>
  <c r="U315" i="1" s="1"/>
  <c r="S317" i="1"/>
  <c r="U317" i="1" s="1"/>
  <c r="S314" i="1"/>
  <c r="U314" i="1" s="1"/>
  <c r="S313" i="1"/>
  <c r="U313" i="1" s="1"/>
  <c r="S312" i="1"/>
  <c r="U312" i="1" s="1"/>
  <c r="L309" i="1"/>
  <c r="L311" i="1" s="1"/>
  <c r="R309" i="1"/>
  <c r="R311" i="1" s="1"/>
  <c r="Q309" i="1"/>
  <c r="Q311" i="1" s="1"/>
  <c r="P309" i="1"/>
  <c r="P311" i="1" s="1"/>
  <c r="O309" i="1"/>
  <c r="O311" i="1" s="1"/>
  <c r="N309" i="1"/>
  <c r="N311" i="1" s="1"/>
  <c r="M309" i="1"/>
  <c r="M311" i="1" s="1"/>
  <c r="S308" i="1"/>
  <c r="U308" i="1" s="1"/>
  <c r="S310" i="1"/>
  <c r="U310" i="1" s="1"/>
  <c r="S307" i="1"/>
  <c r="U307" i="1" s="1"/>
  <c r="S306" i="1"/>
  <c r="U306" i="1" s="1"/>
  <c r="S305" i="1"/>
  <c r="U305" i="1" s="1"/>
  <c r="S303" i="1"/>
  <c r="U303" i="1" s="1"/>
  <c r="R302" i="1"/>
  <c r="R304" i="1" s="1"/>
  <c r="Q302" i="1"/>
  <c r="Q304" i="1" s="1"/>
  <c r="P302" i="1"/>
  <c r="P304" i="1" s="1"/>
  <c r="O302" i="1"/>
  <c r="O304" i="1" s="1"/>
  <c r="N302" i="1"/>
  <c r="N304" i="1" s="1"/>
  <c r="M302" i="1"/>
  <c r="M304" i="1" s="1"/>
  <c r="L302" i="1"/>
  <c r="S302" i="1" s="1"/>
  <c r="U302" i="1" s="1"/>
  <c r="S301" i="1"/>
  <c r="U301" i="1" s="1"/>
  <c r="S300" i="1"/>
  <c r="U300" i="1" s="1"/>
  <c r="S299" i="1"/>
  <c r="U299" i="1" s="1"/>
  <c r="S297" i="1"/>
  <c r="U297" i="1" s="1"/>
  <c r="R296" i="1"/>
  <c r="R298" i="1" s="1"/>
  <c r="Q296" i="1"/>
  <c r="Q298" i="1" s="1"/>
  <c r="P296" i="1"/>
  <c r="P298" i="1" s="1"/>
  <c r="O296" i="1"/>
  <c r="O298" i="1" s="1"/>
  <c r="N296" i="1"/>
  <c r="N298" i="1" s="1"/>
  <c r="M296" i="1"/>
  <c r="M298" i="1" s="1"/>
  <c r="L296" i="1"/>
  <c r="S296" i="1" s="1"/>
  <c r="U296" i="1" s="1"/>
  <c r="S295" i="1"/>
  <c r="U295" i="1" s="1"/>
  <c r="S294" i="1"/>
  <c r="U294" i="1" s="1"/>
  <c r="S293" i="1"/>
  <c r="U293" i="1" s="1"/>
  <c r="S291" i="1"/>
  <c r="U291" i="1" s="1"/>
  <c r="R290" i="1"/>
  <c r="R292" i="1" s="1"/>
  <c r="Q290" i="1"/>
  <c r="Q292" i="1" s="1"/>
  <c r="P290" i="1"/>
  <c r="P292" i="1" s="1"/>
  <c r="O290" i="1"/>
  <c r="O292" i="1" s="1"/>
  <c r="N290" i="1"/>
  <c r="N292" i="1" s="1"/>
  <c r="M290" i="1"/>
  <c r="M292" i="1" s="1"/>
  <c r="L290" i="1"/>
  <c r="S290" i="1" s="1"/>
  <c r="U290" i="1" s="1"/>
  <c r="S289" i="1"/>
  <c r="U289" i="1" s="1"/>
  <c r="S288" i="1"/>
  <c r="U288" i="1" s="1"/>
  <c r="S287" i="1"/>
  <c r="U287" i="1" s="1"/>
  <c r="N284" i="1"/>
  <c r="N286" i="1" s="1"/>
  <c r="R284" i="1"/>
  <c r="R286" i="1" s="1"/>
  <c r="Q284" i="1"/>
  <c r="Q286" i="1" s="1"/>
  <c r="P284" i="1"/>
  <c r="P286" i="1" s="1"/>
  <c r="O284" i="1"/>
  <c r="O286" i="1" s="1"/>
  <c r="M284" i="1"/>
  <c r="M286" i="1" s="1"/>
  <c r="L284" i="1"/>
  <c r="L286" i="1" s="1"/>
  <c r="S285" i="1"/>
  <c r="U285" i="1" s="1"/>
  <c r="S283" i="1"/>
  <c r="U283" i="1" s="1"/>
  <c r="S282" i="1"/>
  <c r="U282" i="1" s="1"/>
  <c r="S281" i="1"/>
  <c r="U281" i="1" s="1"/>
  <c r="S279" i="1"/>
  <c r="U279" i="1" s="1"/>
  <c r="R278" i="1"/>
  <c r="R280" i="1" s="1"/>
  <c r="Q278" i="1"/>
  <c r="Q280" i="1" s="1"/>
  <c r="P278" i="1"/>
  <c r="P280" i="1" s="1"/>
  <c r="O278" i="1"/>
  <c r="O280" i="1" s="1"/>
  <c r="N278" i="1"/>
  <c r="N280" i="1" s="1"/>
  <c r="M278" i="1"/>
  <c r="M280" i="1" s="1"/>
  <c r="L278" i="1"/>
  <c r="L280" i="1" s="1"/>
  <c r="S277" i="1"/>
  <c r="U277" i="1" s="1"/>
  <c r="S276" i="1"/>
  <c r="U276" i="1" s="1"/>
  <c r="S275" i="1"/>
  <c r="U275" i="1" s="1"/>
  <c r="S274" i="1"/>
  <c r="U274" i="1" s="1"/>
  <c r="S272" i="1"/>
  <c r="U272" i="1" s="1"/>
  <c r="R271" i="1"/>
  <c r="R273" i="1" s="1"/>
  <c r="Q271" i="1"/>
  <c r="Q273" i="1" s="1"/>
  <c r="P271" i="1"/>
  <c r="P273" i="1" s="1"/>
  <c r="O271" i="1"/>
  <c r="O273" i="1" s="1"/>
  <c r="N271" i="1"/>
  <c r="N273" i="1" s="1"/>
  <c r="M271" i="1"/>
  <c r="M273" i="1" s="1"/>
  <c r="L271" i="1"/>
  <c r="S271" i="1" s="1"/>
  <c r="U271" i="1" s="1"/>
  <c r="S270" i="1"/>
  <c r="U270" i="1" s="1"/>
  <c r="S269" i="1"/>
  <c r="U269" i="1" s="1"/>
  <c r="S268" i="1"/>
  <c r="U268" i="1" s="1"/>
  <c r="S267" i="1"/>
  <c r="U267" i="1" s="1"/>
  <c r="R264" i="1"/>
  <c r="R266" i="1" s="1"/>
  <c r="Q264" i="1"/>
  <c r="Q266" i="1" s="1"/>
  <c r="P264" i="1"/>
  <c r="P266" i="1" s="1"/>
  <c r="O264" i="1"/>
  <c r="O266" i="1" s="1"/>
  <c r="N264" i="1"/>
  <c r="N266" i="1" s="1"/>
  <c r="M264" i="1"/>
  <c r="M266" i="1" s="1"/>
  <c r="L264" i="1"/>
  <c r="L266" i="1" s="1"/>
  <c r="S263" i="1"/>
  <c r="U263" i="1" s="1"/>
  <c r="S265" i="1"/>
  <c r="U265" i="1" s="1"/>
  <c r="S262" i="1"/>
  <c r="U262" i="1" s="1"/>
  <c r="S261" i="1"/>
  <c r="U261" i="1" s="1"/>
  <c r="S260" i="1"/>
  <c r="U260" i="1" s="1"/>
  <c r="S251" i="1"/>
  <c r="U251" i="1" s="1"/>
  <c r="R250" i="1"/>
  <c r="R252" i="1" s="1"/>
  <c r="Q250" i="1"/>
  <c r="Q252" i="1" s="1"/>
  <c r="P250" i="1"/>
  <c r="P252" i="1" s="1"/>
  <c r="O250" i="1"/>
  <c r="O252" i="1" s="1"/>
  <c r="N250" i="1"/>
  <c r="N252" i="1" s="1"/>
  <c r="M250" i="1"/>
  <c r="M252" i="1" s="1"/>
  <c r="L250" i="1"/>
  <c r="L252" i="1" s="1"/>
  <c r="S249" i="1"/>
  <c r="U249" i="1" s="1"/>
  <c r="S248" i="1"/>
  <c r="U248" i="1" s="1"/>
  <c r="S247" i="1"/>
  <c r="U247" i="1" s="1"/>
  <c r="S245" i="1"/>
  <c r="U245" i="1" s="1"/>
  <c r="R244" i="1"/>
  <c r="R246" i="1" s="1"/>
  <c r="Q244" i="1"/>
  <c r="Q246" i="1" s="1"/>
  <c r="P244" i="1"/>
  <c r="P246" i="1" s="1"/>
  <c r="O244" i="1"/>
  <c r="O246" i="1" s="1"/>
  <c r="N244" i="1"/>
  <c r="N246" i="1" s="1"/>
  <c r="M244" i="1"/>
  <c r="M246" i="1" s="1"/>
  <c r="L244" i="1"/>
  <c r="S243" i="1"/>
  <c r="U243" i="1" s="1"/>
  <c r="S242" i="1"/>
  <c r="U242" i="1" s="1"/>
  <c r="S241" i="1"/>
  <c r="U241" i="1" s="1"/>
  <c r="S239" i="1"/>
  <c r="U239" i="1" s="1"/>
  <c r="R238" i="1"/>
  <c r="R240" i="1" s="1"/>
  <c r="Q238" i="1"/>
  <c r="Q240" i="1" s="1"/>
  <c r="P238" i="1"/>
  <c r="P240" i="1" s="1"/>
  <c r="O238" i="1"/>
  <c r="O240" i="1" s="1"/>
  <c r="N238" i="1"/>
  <c r="N240" i="1" s="1"/>
  <c r="M238" i="1"/>
  <c r="M240" i="1" s="1"/>
  <c r="L238" i="1"/>
  <c r="S237" i="1"/>
  <c r="U237" i="1" s="1"/>
  <c r="S236" i="1"/>
  <c r="U236" i="1" s="1"/>
  <c r="S235" i="1"/>
  <c r="U235" i="1" s="1"/>
  <c r="S233" i="1"/>
  <c r="U233" i="1" s="1"/>
  <c r="R232" i="1"/>
  <c r="R234" i="1" s="1"/>
  <c r="Q232" i="1"/>
  <c r="Q234" i="1" s="1"/>
  <c r="P232" i="1"/>
  <c r="P234" i="1" s="1"/>
  <c r="O232" i="1"/>
  <c r="O234" i="1" s="1"/>
  <c r="N232" i="1"/>
  <c r="N234" i="1" s="1"/>
  <c r="M232" i="1"/>
  <c r="M234" i="1" s="1"/>
  <c r="L232" i="1"/>
  <c r="L234" i="1" s="1"/>
  <c r="S231" i="1"/>
  <c r="U231" i="1" s="1"/>
  <c r="S230" i="1"/>
  <c r="U230" i="1" s="1"/>
  <c r="S229" i="1"/>
  <c r="U229" i="1" s="1"/>
  <c r="S227" i="1"/>
  <c r="U227" i="1" s="1"/>
  <c r="R226" i="1"/>
  <c r="R228" i="1" s="1"/>
  <c r="Q226" i="1"/>
  <c r="Q228" i="1" s="1"/>
  <c r="P226" i="1"/>
  <c r="P228" i="1" s="1"/>
  <c r="O226" i="1"/>
  <c r="O228" i="1" s="1"/>
  <c r="N226" i="1"/>
  <c r="N228" i="1" s="1"/>
  <c r="M226" i="1"/>
  <c r="M228" i="1" s="1"/>
  <c r="L226" i="1"/>
  <c r="L228" i="1" s="1"/>
  <c r="S225" i="1"/>
  <c r="U225" i="1" s="1"/>
  <c r="S224" i="1"/>
  <c r="U224" i="1" s="1"/>
  <c r="S223" i="1"/>
  <c r="U223" i="1" s="1"/>
  <c r="S221" i="1"/>
  <c r="U221" i="1" s="1"/>
  <c r="R220" i="1"/>
  <c r="R222" i="1" s="1"/>
  <c r="Q220" i="1"/>
  <c r="Q222" i="1" s="1"/>
  <c r="P220" i="1"/>
  <c r="P222" i="1" s="1"/>
  <c r="O220" i="1"/>
  <c r="O222" i="1" s="1"/>
  <c r="N220" i="1"/>
  <c r="N222" i="1" s="1"/>
  <c r="M220" i="1"/>
  <c r="M222" i="1" s="1"/>
  <c r="L220" i="1"/>
  <c r="L222" i="1" s="1"/>
  <c r="S219" i="1"/>
  <c r="U219" i="1" s="1"/>
  <c r="S218" i="1"/>
  <c r="U218" i="1" s="1"/>
  <c r="S217" i="1"/>
  <c r="U217" i="1" s="1"/>
  <c r="S215" i="1"/>
  <c r="U215" i="1" s="1"/>
  <c r="R214" i="1"/>
  <c r="R216" i="1" s="1"/>
  <c r="Q214" i="1"/>
  <c r="Q216" i="1" s="1"/>
  <c r="P214" i="1"/>
  <c r="P216" i="1" s="1"/>
  <c r="O214" i="1"/>
  <c r="O216" i="1" s="1"/>
  <c r="N214" i="1"/>
  <c r="N216" i="1" s="1"/>
  <c r="M214" i="1"/>
  <c r="M216" i="1" s="1"/>
  <c r="L214" i="1"/>
  <c r="L216" i="1" s="1"/>
  <c r="S213" i="1"/>
  <c r="U213" i="1" s="1"/>
  <c r="S212" i="1"/>
  <c r="U212" i="1" s="1"/>
  <c r="S211" i="1"/>
  <c r="U211" i="1" s="1"/>
  <c r="S209" i="1"/>
  <c r="U209" i="1" s="1"/>
  <c r="R208" i="1"/>
  <c r="R210" i="1" s="1"/>
  <c r="Q208" i="1"/>
  <c r="Q210" i="1" s="1"/>
  <c r="P208" i="1"/>
  <c r="P210" i="1" s="1"/>
  <c r="O208" i="1"/>
  <c r="O210" i="1" s="1"/>
  <c r="N208" i="1"/>
  <c r="N210" i="1" s="1"/>
  <c r="M208" i="1"/>
  <c r="M210" i="1" s="1"/>
  <c r="L208" i="1"/>
  <c r="L210" i="1" s="1"/>
  <c r="S207" i="1"/>
  <c r="U207" i="1" s="1"/>
  <c r="S206" i="1"/>
  <c r="U206" i="1" s="1"/>
  <c r="S205" i="1"/>
  <c r="U205" i="1" s="1"/>
  <c r="S203" i="1"/>
  <c r="U203" i="1" s="1"/>
  <c r="R202" i="1"/>
  <c r="R204" i="1" s="1"/>
  <c r="Q202" i="1"/>
  <c r="Q204" i="1" s="1"/>
  <c r="P202" i="1"/>
  <c r="P204" i="1" s="1"/>
  <c r="O202" i="1"/>
  <c r="O204" i="1" s="1"/>
  <c r="N202" i="1"/>
  <c r="N204" i="1" s="1"/>
  <c r="M202" i="1"/>
  <c r="M204" i="1" s="1"/>
  <c r="L202" i="1"/>
  <c r="L204" i="1" s="1"/>
  <c r="S201" i="1"/>
  <c r="U201" i="1" s="1"/>
  <c r="S200" i="1"/>
  <c r="U200" i="1" s="1"/>
  <c r="S199" i="1"/>
  <c r="U199" i="1" s="1"/>
  <c r="R198" i="1"/>
  <c r="Q198" i="1"/>
  <c r="P198" i="1"/>
  <c r="O198" i="1"/>
  <c r="N198" i="1"/>
  <c r="M198" i="1"/>
  <c r="L198" i="1"/>
  <c r="S197" i="1"/>
  <c r="U197" i="1" s="1"/>
  <c r="S195" i="1"/>
  <c r="U195" i="1" s="1"/>
  <c r="R194" i="1"/>
  <c r="R196" i="1" s="1"/>
  <c r="Q194" i="1"/>
  <c r="Q196" i="1" s="1"/>
  <c r="P194" i="1"/>
  <c r="P196" i="1" s="1"/>
  <c r="O194" i="1"/>
  <c r="O196" i="1" s="1"/>
  <c r="N194" i="1"/>
  <c r="N196" i="1" s="1"/>
  <c r="M194" i="1"/>
  <c r="M196" i="1" s="1"/>
  <c r="L194" i="1"/>
  <c r="L196" i="1" s="1"/>
  <c r="S193" i="1"/>
  <c r="U193" i="1" s="1"/>
  <c r="S192" i="1"/>
  <c r="U192" i="1" s="1"/>
  <c r="S191" i="1"/>
  <c r="U191" i="1" s="1"/>
  <c r="S189" i="1"/>
  <c r="U189" i="1" s="1"/>
  <c r="R188" i="1"/>
  <c r="R190" i="1" s="1"/>
  <c r="Q188" i="1"/>
  <c r="Q190" i="1" s="1"/>
  <c r="P188" i="1"/>
  <c r="P190" i="1" s="1"/>
  <c r="O188" i="1"/>
  <c r="O190" i="1" s="1"/>
  <c r="N188" i="1"/>
  <c r="N190" i="1" s="1"/>
  <c r="M188" i="1"/>
  <c r="M190" i="1" s="1"/>
  <c r="L188" i="1"/>
  <c r="L190" i="1" s="1"/>
  <c r="S187" i="1"/>
  <c r="U187" i="1" s="1"/>
  <c r="S186" i="1"/>
  <c r="U186" i="1" s="1"/>
  <c r="S185" i="1"/>
  <c r="U185" i="1" s="1"/>
  <c r="R184" i="1"/>
  <c r="Q184" i="1"/>
  <c r="P184" i="1"/>
  <c r="O184" i="1"/>
  <c r="N184" i="1"/>
  <c r="M184" i="1"/>
  <c r="L184" i="1"/>
  <c r="S183" i="1"/>
  <c r="U183" i="1" s="1"/>
  <c r="R257" i="1"/>
  <c r="R259" i="1" s="1"/>
  <c r="Q257" i="1"/>
  <c r="Q259" i="1" s="1"/>
  <c r="P257" i="1"/>
  <c r="P259" i="1" s="1"/>
  <c r="O257" i="1"/>
  <c r="O259" i="1" s="1"/>
  <c r="N257" i="1"/>
  <c r="N259" i="1" s="1"/>
  <c r="M257" i="1"/>
  <c r="M259" i="1" s="1"/>
  <c r="L257" i="1"/>
  <c r="L259" i="1" s="1"/>
  <c r="S256" i="1"/>
  <c r="U256" i="1" s="1"/>
  <c r="S258" i="1"/>
  <c r="U258" i="1" s="1"/>
  <c r="S255" i="1"/>
  <c r="U255" i="1" s="1"/>
  <c r="S254" i="1"/>
  <c r="S253" i="1"/>
  <c r="U253" i="1" s="1"/>
  <c r="T1" i="1"/>
  <c r="S181" i="1"/>
  <c r="U181" i="1" s="1"/>
  <c r="R180" i="1"/>
  <c r="R182" i="1" s="1"/>
  <c r="Q180" i="1"/>
  <c r="Q182" i="1" s="1"/>
  <c r="P180" i="1"/>
  <c r="P182" i="1" s="1"/>
  <c r="O180" i="1"/>
  <c r="O182" i="1" s="1"/>
  <c r="N180" i="1"/>
  <c r="N182" i="1" s="1"/>
  <c r="M180" i="1"/>
  <c r="M182" i="1" s="1"/>
  <c r="L180" i="1"/>
  <c r="L182" i="1" s="1"/>
  <c r="S179" i="1"/>
  <c r="U179" i="1" s="1"/>
  <c r="S178" i="1"/>
  <c r="U178" i="1" s="1"/>
  <c r="S177" i="1"/>
  <c r="U177" i="1" s="1"/>
  <c r="R176" i="1"/>
  <c r="Q176" i="1"/>
  <c r="P176" i="1"/>
  <c r="O176" i="1"/>
  <c r="N176" i="1"/>
  <c r="M176" i="1"/>
  <c r="L176" i="1"/>
  <c r="S175" i="1"/>
  <c r="U175" i="1" s="1"/>
  <c r="S173" i="1"/>
  <c r="U173" i="1" s="1"/>
  <c r="R172" i="1"/>
  <c r="R174" i="1" s="1"/>
  <c r="Q172" i="1"/>
  <c r="Q174" i="1" s="1"/>
  <c r="P172" i="1"/>
  <c r="P174" i="1" s="1"/>
  <c r="O172" i="1"/>
  <c r="O174" i="1" s="1"/>
  <c r="N172" i="1"/>
  <c r="N174" i="1" s="1"/>
  <c r="M172" i="1"/>
  <c r="M174" i="1" s="1"/>
  <c r="L172" i="1"/>
  <c r="L174" i="1" s="1"/>
  <c r="S171" i="1"/>
  <c r="U171" i="1" s="1"/>
  <c r="S170" i="1"/>
  <c r="U170" i="1" s="1"/>
  <c r="S169" i="1"/>
  <c r="U169" i="1" s="1"/>
  <c r="S167" i="1"/>
  <c r="U167" i="1" s="1"/>
  <c r="R166" i="1"/>
  <c r="R168" i="1" s="1"/>
  <c r="Q166" i="1"/>
  <c r="Q168" i="1" s="1"/>
  <c r="P166" i="1"/>
  <c r="P168" i="1" s="1"/>
  <c r="O166" i="1"/>
  <c r="O168" i="1" s="1"/>
  <c r="N166" i="1"/>
  <c r="N168" i="1" s="1"/>
  <c r="M166" i="1"/>
  <c r="M168" i="1" s="1"/>
  <c r="L166" i="1"/>
  <c r="L168" i="1" s="1"/>
  <c r="S165" i="1"/>
  <c r="U165" i="1" s="1"/>
  <c r="S164" i="1"/>
  <c r="U164" i="1" s="1"/>
  <c r="S163" i="1"/>
  <c r="U163" i="1" s="1"/>
  <c r="R162" i="1"/>
  <c r="Q162" i="1"/>
  <c r="P162" i="1"/>
  <c r="O162" i="1"/>
  <c r="N162" i="1"/>
  <c r="M162" i="1"/>
  <c r="L162" i="1"/>
  <c r="S161" i="1"/>
  <c r="U161" i="1" s="1"/>
  <c r="S159" i="1"/>
  <c r="U159" i="1" s="1"/>
  <c r="R158" i="1"/>
  <c r="R160" i="1" s="1"/>
  <c r="Q158" i="1"/>
  <c r="Q160" i="1" s="1"/>
  <c r="P158" i="1"/>
  <c r="P160" i="1" s="1"/>
  <c r="O158" i="1"/>
  <c r="O160" i="1" s="1"/>
  <c r="N158" i="1"/>
  <c r="N160" i="1" s="1"/>
  <c r="M158" i="1"/>
  <c r="M160" i="1" s="1"/>
  <c r="L158" i="1"/>
  <c r="L160" i="1" s="1"/>
  <c r="S157" i="1"/>
  <c r="U157" i="1" s="1"/>
  <c r="S156" i="1"/>
  <c r="U156" i="1" s="1"/>
  <c r="S155" i="1"/>
  <c r="U155" i="1" s="1"/>
  <c r="S153" i="1"/>
  <c r="U153" i="1" s="1"/>
  <c r="R152" i="1"/>
  <c r="R154" i="1" s="1"/>
  <c r="Q152" i="1"/>
  <c r="Q154" i="1" s="1"/>
  <c r="P152" i="1"/>
  <c r="P154" i="1" s="1"/>
  <c r="O152" i="1"/>
  <c r="O154" i="1" s="1"/>
  <c r="N152" i="1"/>
  <c r="N154" i="1" s="1"/>
  <c r="M152" i="1"/>
  <c r="M154" i="1" s="1"/>
  <c r="L152" i="1"/>
  <c r="L154" i="1" s="1"/>
  <c r="S151" i="1"/>
  <c r="U151" i="1" s="1"/>
  <c r="S150" i="1"/>
  <c r="U150" i="1" s="1"/>
  <c r="S149" i="1"/>
  <c r="U149" i="1" s="1"/>
  <c r="R148" i="1"/>
  <c r="Q148" i="1"/>
  <c r="P148" i="1"/>
  <c r="O148" i="1"/>
  <c r="N148" i="1"/>
  <c r="M148" i="1"/>
  <c r="L148" i="1"/>
  <c r="S147" i="1"/>
  <c r="U147" i="1" s="1"/>
  <c r="S145" i="1"/>
  <c r="U145" i="1" s="1"/>
  <c r="R144" i="1"/>
  <c r="R146" i="1" s="1"/>
  <c r="Q144" i="1"/>
  <c r="Q146" i="1" s="1"/>
  <c r="P144" i="1"/>
  <c r="P146" i="1" s="1"/>
  <c r="O144" i="1"/>
  <c r="O146" i="1" s="1"/>
  <c r="N144" i="1"/>
  <c r="N146" i="1" s="1"/>
  <c r="M144" i="1"/>
  <c r="M146" i="1" s="1"/>
  <c r="L144" i="1"/>
  <c r="L146" i="1" s="1"/>
  <c r="S143" i="1"/>
  <c r="U143" i="1" s="1"/>
  <c r="S142" i="1"/>
  <c r="U142" i="1" s="1"/>
  <c r="S141" i="1"/>
  <c r="U141" i="1" s="1"/>
  <c r="S139" i="1"/>
  <c r="U139" i="1" s="1"/>
  <c r="R138" i="1"/>
  <c r="R140" i="1" s="1"/>
  <c r="Q138" i="1"/>
  <c r="Q140" i="1" s="1"/>
  <c r="P138" i="1"/>
  <c r="P140" i="1" s="1"/>
  <c r="O138" i="1"/>
  <c r="O140" i="1" s="1"/>
  <c r="N138" i="1"/>
  <c r="N140" i="1" s="1"/>
  <c r="M138" i="1"/>
  <c r="M140" i="1" s="1"/>
  <c r="L138" i="1"/>
  <c r="L140" i="1" s="1"/>
  <c r="S137" i="1"/>
  <c r="U137" i="1" s="1"/>
  <c r="S136" i="1"/>
  <c r="U136" i="1" s="1"/>
  <c r="S135" i="1"/>
  <c r="U135" i="1" s="1"/>
  <c r="R134" i="1"/>
  <c r="Q134" i="1"/>
  <c r="P134" i="1"/>
  <c r="O134" i="1"/>
  <c r="N134" i="1"/>
  <c r="M134" i="1"/>
  <c r="L134" i="1"/>
  <c r="S133" i="1"/>
  <c r="U133" i="1" s="1"/>
  <c r="S131" i="1"/>
  <c r="U131" i="1" s="1"/>
  <c r="R130" i="1"/>
  <c r="R132" i="1" s="1"/>
  <c r="Q130" i="1"/>
  <c r="Q132" i="1" s="1"/>
  <c r="P130" i="1"/>
  <c r="P132" i="1" s="1"/>
  <c r="O130" i="1"/>
  <c r="O132" i="1" s="1"/>
  <c r="N130" i="1"/>
  <c r="N132" i="1" s="1"/>
  <c r="M130" i="1"/>
  <c r="M132" i="1" s="1"/>
  <c r="L130" i="1"/>
  <c r="L132" i="1" s="1"/>
  <c r="S129" i="1"/>
  <c r="U129" i="1" s="1"/>
  <c r="S128" i="1"/>
  <c r="U128" i="1" s="1"/>
  <c r="S127" i="1"/>
  <c r="U127" i="1" s="1"/>
  <c r="S125" i="1"/>
  <c r="U125" i="1" s="1"/>
  <c r="R124" i="1"/>
  <c r="R126" i="1" s="1"/>
  <c r="Q124" i="1"/>
  <c r="Q126" i="1" s="1"/>
  <c r="P124" i="1"/>
  <c r="P126" i="1" s="1"/>
  <c r="O124" i="1"/>
  <c r="O126" i="1" s="1"/>
  <c r="N124" i="1"/>
  <c r="N126" i="1" s="1"/>
  <c r="M124" i="1"/>
  <c r="M126" i="1" s="1"/>
  <c r="L124" i="1"/>
  <c r="L126" i="1" s="1"/>
  <c r="S123" i="1"/>
  <c r="U123" i="1" s="1"/>
  <c r="S122" i="1"/>
  <c r="U122" i="1" s="1"/>
  <c r="S121" i="1"/>
  <c r="U121" i="1" s="1"/>
  <c r="R120" i="1"/>
  <c r="Q120" i="1"/>
  <c r="P120" i="1"/>
  <c r="O120" i="1"/>
  <c r="N120" i="1"/>
  <c r="M120" i="1"/>
  <c r="L120" i="1"/>
  <c r="S119" i="1"/>
  <c r="U119" i="1" s="1"/>
  <c r="S117" i="1"/>
  <c r="U117" i="1" s="1"/>
  <c r="R116" i="1"/>
  <c r="R118" i="1" s="1"/>
  <c r="Q116" i="1"/>
  <c r="Q118" i="1" s="1"/>
  <c r="P116" i="1"/>
  <c r="P118" i="1" s="1"/>
  <c r="O116" i="1"/>
  <c r="O118" i="1" s="1"/>
  <c r="N116" i="1"/>
  <c r="N118" i="1" s="1"/>
  <c r="M116" i="1"/>
  <c r="M118" i="1" s="1"/>
  <c r="L116" i="1"/>
  <c r="L118" i="1" s="1"/>
  <c r="S115" i="1"/>
  <c r="U115" i="1" s="1"/>
  <c r="S114" i="1"/>
  <c r="U114" i="1" s="1"/>
  <c r="S113" i="1"/>
  <c r="U113" i="1" s="1"/>
  <c r="S111" i="1"/>
  <c r="U111" i="1" s="1"/>
  <c r="R110" i="1"/>
  <c r="R112" i="1" s="1"/>
  <c r="Q110" i="1"/>
  <c r="Q112" i="1" s="1"/>
  <c r="P110" i="1"/>
  <c r="P112" i="1" s="1"/>
  <c r="O110" i="1"/>
  <c r="O112" i="1" s="1"/>
  <c r="N110" i="1"/>
  <c r="N112" i="1" s="1"/>
  <c r="M110" i="1"/>
  <c r="M112" i="1" s="1"/>
  <c r="L110" i="1"/>
  <c r="L112" i="1" s="1"/>
  <c r="S109" i="1"/>
  <c r="U109" i="1" s="1"/>
  <c r="S108" i="1"/>
  <c r="U108" i="1" s="1"/>
  <c r="S107" i="1"/>
  <c r="U107" i="1" s="1"/>
  <c r="R106" i="1"/>
  <c r="Q106" i="1"/>
  <c r="P106" i="1"/>
  <c r="O106" i="1"/>
  <c r="N106" i="1"/>
  <c r="M106" i="1"/>
  <c r="L106" i="1"/>
  <c r="S105" i="1"/>
  <c r="U105" i="1" s="1"/>
  <c r="S103" i="1"/>
  <c r="U103" i="1" s="1"/>
  <c r="R102" i="1"/>
  <c r="R104" i="1" s="1"/>
  <c r="Q102" i="1"/>
  <c r="Q104" i="1" s="1"/>
  <c r="P102" i="1"/>
  <c r="P104" i="1" s="1"/>
  <c r="O102" i="1"/>
  <c r="O104" i="1" s="1"/>
  <c r="N102" i="1"/>
  <c r="N104" i="1" s="1"/>
  <c r="M102" i="1"/>
  <c r="M104" i="1" s="1"/>
  <c r="L102" i="1"/>
  <c r="L104" i="1" s="1"/>
  <c r="S101" i="1"/>
  <c r="U101" i="1" s="1"/>
  <c r="S100" i="1"/>
  <c r="U100" i="1" s="1"/>
  <c r="S99" i="1"/>
  <c r="U99" i="1" s="1"/>
  <c r="S97" i="1"/>
  <c r="U97" i="1" s="1"/>
  <c r="R96" i="1"/>
  <c r="R98" i="1" s="1"/>
  <c r="Q96" i="1"/>
  <c r="Q98" i="1" s="1"/>
  <c r="P96" i="1"/>
  <c r="P98" i="1" s="1"/>
  <c r="O96" i="1"/>
  <c r="O98" i="1" s="1"/>
  <c r="N96" i="1"/>
  <c r="N98" i="1" s="1"/>
  <c r="M96" i="1"/>
  <c r="M98" i="1" s="1"/>
  <c r="L96" i="1"/>
  <c r="L98" i="1" s="1"/>
  <c r="S95" i="1"/>
  <c r="U95" i="1" s="1"/>
  <c r="S94" i="1"/>
  <c r="U94" i="1" s="1"/>
  <c r="S93" i="1"/>
  <c r="U93" i="1" s="1"/>
  <c r="R92" i="1"/>
  <c r="Q92" i="1"/>
  <c r="P92" i="1"/>
  <c r="O92" i="1"/>
  <c r="N92" i="1"/>
  <c r="M92" i="1"/>
  <c r="L92" i="1"/>
  <c r="S91" i="1"/>
  <c r="U91" i="1" s="1"/>
  <c r="S89" i="1"/>
  <c r="U89" i="1" s="1"/>
  <c r="R88" i="1"/>
  <c r="R90" i="1" s="1"/>
  <c r="Q88" i="1"/>
  <c r="Q90" i="1" s="1"/>
  <c r="P88" i="1"/>
  <c r="P90" i="1" s="1"/>
  <c r="O88" i="1"/>
  <c r="O90" i="1" s="1"/>
  <c r="N88" i="1"/>
  <c r="N90" i="1" s="1"/>
  <c r="M88" i="1"/>
  <c r="M90" i="1" s="1"/>
  <c r="L88" i="1"/>
  <c r="L90" i="1" s="1"/>
  <c r="S87" i="1"/>
  <c r="U87" i="1" s="1"/>
  <c r="S86" i="1"/>
  <c r="U86" i="1" s="1"/>
  <c r="S85" i="1"/>
  <c r="U85" i="1" s="1"/>
  <c r="S83" i="1"/>
  <c r="U83" i="1" s="1"/>
  <c r="R82" i="1"/>
  <c r="R84" i="1" s="1"/>
  <c r="Q82" i="1"/>
  <c r="Q84" i="1" s="1"/>
  <c r="P82" i="1"/>
  <c r="P84" i="1" s="1"/>
  <c r="O82" i="1"/>
  <c r="O84" i="1" s="1"/>
  <c r="N82" i="1"/>
  <c r="N84" i="1" s="1"/>
  <c r="M82" i="1"/>
  <c r="M84" i="1" s="1"/>
  <c r="L82" i="1"/>
  <c r="L84" i="1" s="1"/>
  <c r="S81" i="1"/>
  <c r="U81" i="1" s="1"/>
  <c r="S80" i="1"/>
  <c r="U80" i="1" s="1"/>
  <c r="S79" i="1"/>
  <c r="U79" i="1" s="1"/>
  <c r="R78" i="1"/>
  <c r="Q78" i="1"/>
  <c r="P78" i="1"/>
  <c r="O78" i="1"/>
  <c r="N78" i="1"/>
  <c r="M78" i="1"/>
  <c r="L78" i="1"/>
  <c r="S77" i="1"/>
  <c r="U77" i="1" s="1"/>
  <c r="S75" i="1"/>
  <c r="U75" i="1" s="1"/>
  <c r="R74" i="1"/>
  <c r="R76" i="1" s="1"/>
  <c r="Q74" i="1"/>
  <c r="Q76" i="1" s="1"/>
  <c r="P74" i="1"/>
  <c r="P76" i="1" s="1"/>
  <c r="O74" i="1"/>
  <c r="O76" i="1" s="1"/>
  <c r="N74" i="1"/>
  <c r="N76" i="1" s="1"/>
  <c r="M74" i="1"/>
  <c r="M76" i="1" s="1"/>
  <c r="L74" i="1"/>
  <c r="L76" i="1" s="1"/>
  <c r="S73" i="1"/>
  <c r="U73" i="1" s="1"/>
  <c r="S72" i="1"/>
  <c r="U72" i="1" s="1"/>
  <c r="S71" i="1"/>
  <c r="U71" i="1" s="1"/>
  <c r="S69" i="1"/>
  <c r="U69" i="1" s="1"/>
  <c r="R68" i="1"/>
  <c r="R70" i="1" s="1"/>
  <c r="Q68" i="1"/>
  <c r="Q70" i="1" s="1"/>
  <c r="P68" i="1"/>
  <c r="P70" i="1" s="1"/>
  <c r="O68" i="1"/>
  <c r="O70" i="1" s="1"/>
  <c r="N68" i="1"/>
  <c r="N70" i="1" s="1"/>
  <c r="M68" i="1"/>
  <c r="M70" i="1" s="1"/>
  <c r="L68" i="1"/>
  <c r="S67" i="1"/>
  <c r="U67" i="1" s="1"/>
  <c r="S66" i="1"/>
  <c r="U66" i="1" s="1"/>
  <c r="R65" i="1"/>
  <c r="Q65" i="1"/>
  <c r="P65" i="1"/>
  <c r="O65" i="1"/>
  <c r="N65" i="1"/>
  <c r="M65" i="1"/>
  <c r="L65" i="1"/>
  <c r="S64" i="1"/>
  <c r="U64" i="1" s="1"/>
  <c r="S62" i="1"/>
  <c r="U62" i="1" s="1"/>
  <c r="R61" i="1"/>
  <c r="R63" i="1" s="1"/>
  <c r="Q61" i="1"/>
  <c r="Q63" i="1" s="1"/>
  <c r="P61" i="1"/>
  <c r="P63" i="1" s="1"/>
  <c r="O61" i="1"/>
  <c r="O63" i="1" s="1"/>
  <c r="N61" i="1"/>
  <c r="N63" i="1" s="1"/>
  <c r="M61" i="1"/>
  <c r="M63" i="1" s="1"/>
  <c r="L61" i="1"/>
  <c r="L63" i="1" s="1"/>
  <c r="S60" i="1"/>
  <c r="U60" i="1" s="1"/>
  <c r="S59" i="1"/>
  <c r="U59" i="1" s="1"/>
  <c r="S57" i="1"/>
  <c r="U57" i="1" s="1"/>
  <c r="R56" i="1"/>
  <c r="R58" i="1" s="1"/>
  <c r="Q56" i="1"/>
  <c r="Q58" i="1" s="1"/>
  <c r="P56" i="1"/>
  <c r="P58" i="1" s="1"/>
  <c r="O56" i="1"/>
  <c r="O58" i="1" s="1"/>
  <c r="N56" i="1"/>
  <c r="N58" i="1" s="1"/>
  <c r="M56" i="1"/>
  <c r="M58" i="1" s="1"/>
  <c r="L56" i="1"/>
  <c r="L58" i="1" s="1"/>
  <c r="S55" i="1"/>
  <c r="U55" i="1" s="1"/>
  <c r="S54" i="1"/>
  <c r="U54" i="1" s="1"/>
  <c r="S53" i="1"/>
  <c r="U53" i="1" s="1"/>
  <c r="R52" i="1"/>
  <c r="Q52" i="1"/>
  <c r="P52" i="1"/>
  <c r="O52" i="1"/>
  <c r="N52" i="1"/>
  <c r="M52" i="1"/>
  <c r="L52" i="1"/>
  <c r="S51" i="1"/>
  <c r="U51" i="1" s="1"/>
  <c r="S49" i="1"/>
  <c r="U49" i="1" s="1"/>
  <c r="R48" i="1"/>
  <c r="R50" i="1" s="1"/>
  <c r="Q48" i="1"/>
  <c r="Q50" i="1" s="1"/>
  <c r="P48" i="1"/>
  <c r="P50" i="1" s="1"/>
  <c r="O48" i="1"/>
  <c r="O50" i="1" s="1"/>
  <c r="N48" i="1"/>
  <c r="N50" i="1" s="1"/>
  <c r="M48" i="1"/>
  <c r="M50" i="1" s="1"/>
  <c r="L48" i="1"/>
  <c r="L50" i="1" s="1"/>
  <c r="S47" i="1"/>
  <c r="U47" i="1" s="1"/>
  <c r="S46" i="1"/>
  <c r="U46" i="1" s="1"/>
  <c r="S45" i="1"/>
  <c r="U45" i="1" s="1"/>
  <c r="S43" i="1"/>
  <c r="U43" i="1" s="1"/>
  <c r="R42" i="1"/>
  <c r="R44" i="1" s="1"/>
  <c r="Q42" i="1"/>
  <c r="Q44" i="1" s="1"/>
  <c r="P42" i="1"/>
  <c r="P44" i="1" s="1"/>
  <c r="O42" i="1"/>
  <c r="O44" i="1" s="1"/>
  <c r="N42" i="1"/>
  <c r="N44" i="1" s="1"/>
  <c r="M42" i="1"/>
  <c r="M44" i="1" s="1"/>
  <c r="L42" i="1"/>
  <c r="L44" i="1" s="1"/>
  <c r="S41" i="1"/>
  <c r="U41" i="1" s="1"/>
  <c r="S40" i="1"/>
  <c r="U40" i="1" s="1"/>
  <c r="S39" i="1"/>
  <c r="U39" i="1" s="1"/>
  <c r="R38" i="1"/>
  <c r="Q38" i="1"/>
  <c r="P38" i="1"/>
  <c r="O38" i="1"/>
  <c r="N38" i="1"/>
  <c r="M38" i="1"/>
  <c r="L38" i="1"/>
  <c r="S37" i="1"/>
  <c r="U37" i="1" s="1"/>
  <c r="S35" i="1"/>
  <c r="U35" i="1" s="1"/>
  <c r="R34" i="1"/>
  <c r="R36" i="1" s="1"/>
  <c r="Q34" i="1"/>
  <c r="Q36" i="1" s="1"/>
  <c r="P34" i="1"/>
  <c r="P36" i="1" s="1"/>
  <c r="O34" i="1"/>
  <c r="O36" i="1" s="1"/>
  <c r="N34" i="1"/>
  <c r="N36" i="1" s="1"/>
  <c r="M34" i="1"/>
  <c r="M36" i="1" s="1"/>
  <c r="L34" i="1"/>
  <c r="L36" i="1" s="1"/>
  <c r="S33" i="1"/>
  <c r="U33" i="1" s="1"/>
  <c r="S32" i="1"/>
  <c r="U32" i="1" s="1"/>
  <c r="S31" i="1"/>
  <c r="U31" i="1" s="1"/>
  <c r="S29" i="1"/>
  <c r="U29" i="1" s="1"/>
  <c r="R28" i="1"/>
  <c r="R30" i="1" s="1"/>
  <c r="Q28" i="1"/>
  <c r="Q30" i="1" s="1"/>
  <c r="P28" i="1"/>
  <c r="P30" i="1" s="1"/>
  <c r="O28" i="1"/>
  <c r="O30" i="1" s="1"/>
  <c r="N28" i="1"/>
  <c r="N30" i="1" s="1"/>
  <c r="M28" i="1"/>
  <c r="M30" i="1" s="1"/>
  <c r="L28" i="1"/>
  <c r="L30" i="1" s="1"/>
  <c r="S27" i="1"/>
  <c r="U27" i="1" s="1"/>
  <c r="S26" i="1"/>
  <c r="U26" i="1" s="1"/>
  <c r="S25" i="1"/>
  <c r="U25" i="1" s="1"/>
  <c r="R24" i="1"/>
  <c r="Q24" i="1"/>
  <c r="P24" i="1"/>
  <c r="O24" i="1"/>
  <c r="N24" i="1"/>
  <c r="M24" i="1"/>
  <c r="L24" i="1"/>
  <c r="S23" i="1"/>
  <c r="U23" i="1" s="1"/>
  <c r="R20" i="1"/>
  <c r="R22" i="1" s="1"/>
  <c r="Q20" i="1"/>
  <c r="Q22" i="1" s="1"/>
  <c r="P20" i="1"/>
  <c r="P22" i="1" s="1"/>
  <c r="O20" i="1"/>
  <c r="O22" i="1" s="1"/>
  <c r="N20" i="1"/>
  <c r="N22" i="1" s="1"/>
  <c r="M20" i="1"/>
  <c r="M22" i="1" s="1"/>
  <c r="L20" i="1"/>
  <c r="S21" i="1"/>
  <c r="U21" i="1" s="1"/>
  <c r="S19" i="1"/>
  <c r="U19" i="1" s="1"/>
  <c r="S18" i="1"/>
  <c r="U18" i="1" s="1"/>
  <c r="R15" i="1"/>
  <c r="R17" i="1" s="1"/>
  <c r="Q15" i="1"/>
  <c r="Q17" i="1" s="1"/>
  <c r="P15" i="1"/>
  <c r="P17" i="1" s="1"/>
  <c r="O15" i="1"/>
  <c r="O17" i="1" s="1"/>
  <c r="N15" i="1"/>
  <c r="N17" i="1" s="1"/>
  <c r="M15" i="1"/>
  <c r="M17" i="1" s="1"/>
  <c r="L15" i="1"/>
  <c r="L17" i="1" s="1"/>
  <c r="R7" i="1"/>
  <c r="Q7" i="1"/>
  <c r="P7" i="1"/>
  <c r="O7" i="1"/>
  <c r="N7" i="1"/>
  <c r="M7" i="1"/>
  <c r="L7" i="1"/>
  <c r="L9" i="1" s="1"/>
  <c r="S16" i="1"/>
  <c r="U16" i="1" s="1"/>
  <c r="S14" i="1"/>
  <c r="U14" i="1" s="1"/>
  <c r="S13" i="1"/>
  <c r="U13" i="1" s="1"/>
  <c r="S12" i="1"/>
  <c r="U12" i="1" s="1"/>
  <c r="R11" i="1"/>
  <c r="Q11" i="1"/>
  <c r="P11" i="1"/>
  <c r="O11" i="1"/>
  <c r="N11" i="1"/>
  <c r="M11" i="1"/>
  <c r="L11" i="1"/>
  <c r="S10" i="1"/>
  <c r="S6" i="1"/>
  <c r="U6" i="1" s="1"/>
  <c r="V75" i="6" l="1"/>
  <c r="V27" i="6"/>
  <c r="V50" i="6"/>
  <c r="V68" i="6"/>
  <c r="V44" i="6"/>
  <c r="V20" i="6"/>
  <c r="V66" i="6"/>
  <c r="V42" i="6"/>
  <c r="V18" i="6"/>
  <c r="V51" i="6"/>
  <c r="V74" i="6"/>
  <c r="V26" i="6"/>
  <c r="V63" i="6"/>
  <c r="V39" i="6"/>
  <c r="V15" i="6"/>
  <c r="V62" i="6"/>
  <c r="V38" i="6"/>
  <c r="V11" i="6"/>
  <c r="V59" i="6"/>
  <c r="V35" i="6"/>
  <c r="V10" i="6"/>
  <c r="V83" i="6"/>
  <c r="V82" i="6"/>
  <c r="V14" i="6"/>
  <c r="V37" i="6"/>
  <c r="V81" i="6"/>
  <c r="V69" i="6"/>
  <c r="V57" i="6"/>
  <c r="V45" i="6"/>
  <c r="V33" i="6"/>
  <c r="V21" i="6"/>
  <c r="V9" i="6"/>
  <c r="V73" i="6"/>
  <c r="V61" i="6"/>
  <c r="V49" i="6"/>
  <c r="V13" i="6"/>
  <c r="V3" i="6"/>
  <c r="V72" i="6"/>
  <c r="V60" i="6"/>
  <c r="V48" i="6"/>
  <c r="V36" i="6"/>
  <c r="V12" i="6"/>
  <c r="V79" i="6"/>
  <c r="V67" i="6"/>
  <c r="V55" i="6"/>
  <c r="V43" i="6"/>
  <c r="V31" i="6"/>
  <c r="V7" i="6"/>
  <c r="V77" i="6"/>
  <c r="V65" i="6"/>
  <c r="V53" i="6"/>
  <c r="V41" i="6"/>
  <c r="V29" i="6"/>
  <c r="V17" i="6"/>
  <c r="V5" i="6"/>
  <c r="V25" i="6"/>
  <c r="V24" i="6"/>
  <c r="V19" i="6"/>
  <c r="V76" i="6"/>
  <c r="V64" i="6"/>
  <c r="V52" i="6"/>
  <c r="V40" i="6"/>
  <c r="V28" i="6"/>
  <c r="V16" i="6"/>
  <c r="V4" i="6"/>
  <c r="S378" i="1"/>
  <c r="U378" i="1" s="1"/>
  <c r="S372" i="1"/>
  <c r="U372" i="1" s="1"/>
  <c r="S374" i="1"/>
  <c r="U374" i="1" s="1"/>
  <c r="S380" i="1"/>
  <c r="U380" i="1" s="1"/>
  <c r="S348" i="1"/>
  <c r="U348" i="1" s="1"/>
  <c r="S360" i="1"/>
  <c r="U360" i="1" s="1"/>
  <c r="S368" i="1"/>
  <c r="U368" i="1" s="1"/>
  <c r="L362" i="1"/>
  <c r="S362" i="1" s="1"/>
  <c r="U362" i="1" s="1"/>
  <c r="S356" i="1"/>
  <c r="U356" i="1" s="1"/>
  <c r="S354" i="1"/>
  <c r="U354" i="1" s="1"/>
  <c r="L350" i="1"/>
  <c r="S350" i="1" s="1"/>
  <c r="U350" i="1" s="1"/>
  <c r="S366" i="1"/>
  <c r="U366" i="1" s="1"/>
  <c r="S344" i="1"/>
  <c r="U344" i="1" s="1"/>
  <c r="S342" i="1"/>
  <c r="U342" i="1" s="1"/>
  <c r="S338" i="1"/>
  <c r="U338" i="1" s="1"/>
  <c r="S336" i="1"/>
  <c r="U336" i="1" s="1"/>
  <c r="S332" i="1"/>
  <c r="U332" i="1" s="1"/>
  <c r="S330" i="1"/>
  <c r="U330" i="1" s="1"/>
  <c r="S325" i="1"/>
  <c r="U325" i="1" s="1"/>
  <c r="S323" i="1"/>
  <c r="U323" i="1" s="1"/>
  <c r="L304" i="1"/>
  <c r="S304" i="1" s="1"/>
  <c r="U304" i="1" s="1"/>
  <c r="S316" i="1"/>
  <c r="U316" i="1" s="1"/>
  <c r="S318" i="1"/>
  <c r="U318" i="1" s="1"/>
  <c r="S311" i="1"/>
  <c r="U311" i="1" s="1"/>
  <c r="S309" i="1"/>
  <c r="U309" i="1" s="1"/>
  <c r="L298" i="1"/>
  <c r="S298" i="1" s="1"/>
  <c r="U298" i="1" s="1"/>
  <c r="L292" i="1"/>
  <c r="S292" i="1" s="1"/>
  <c r="U292" i="1" s="1"/>
  <c r="S286" i="1"/>
  <c r="U286" i="1" s="1"/>
  <c r="S284" i="1"/>
  <c r="U284" i="1" s="1"/>
  <c r="S280" i="1"/>
  <c r="U280" i="1" s="1"/>
  <c r="S278" i="1"/>
  <c r="U278" i="1" s="1"/>
  <c r="L273" i="1"/>
  <c r="S273" i="1" s="1"/>
  <c r="U273" i="1" s="1"/>
  <c r="S266" i="1"/>
  <c r="U266" i="1" s="1"/>
  <c r="S264" i="1"/>
  <c r="U264" i="1" s="1"/>
  <c r="S238" i="1"/>
  <c r="U238" i="1" s="1"/>
  <c r="S252" i="1"/>
  <c r="U252" i="1" s="1"/>
  <c r="L240" i="1"/>
  <c r="S240" i="1" s="1"/>
  <c r="U240" i="1" s="1"/>
  <c r="S244" i="1"/>
  <c r="U244" i="1" s="1"/>
  <c r="S232" i="1"/>
  <c r="U232" i="1" s="1"/>
  <c r="S250" i="1"/>
  <c r="U250" i="1" s="1"/>
  <c r="L246" i="1"/>
  <c r="S246" i="1" s="1"/>
  <c r="U246" i="1" s="1"/>
  <c r="S234" i="1"/>
  <c r="U234" i="1" s="1"/>
  <c r="S226" i="1"/>
  <c r="U226" i="1" s="1"/>
  <c r="S228" i="1"/>
  <c r="U228" i="1" s="1"/>
  <c r="S222" i="1"/>
  <c r="U222" i="1" s="1"/>
  <c r="S220" i="1"/>
  <c r="U220" i="1" s="1"/>
  <c r="S216" i="1"/>
  <c r="U216" i="1" s="1"/>
  <c r="S214" i="1"/>
  <c r="U214" i="1" s="1"/>
  <c r="S198" i="1"/>
  <c r="U198" i="1" s="1"/>
  <c r="S208" i="1"/>
  <c r="U208" i="1" s="1"/>
  <c r="S210" i="1"/>
  <c r="U210" i="1" s="1"/>
  <c r="S204" i="1"/>
  <c r="U204" i="1" s="1"/>
  <c r="S202" i="1"/>
  <c r="U202" i="1" s="1"/>
  <c r="S196" i="1"/>
  <c r="U196" i="1" s="1"/>
  <c r="S194" i="1"/>
  <c r="U194" i="1" s="1"/>
  <c r="S190" i="1"/>
  <c r="U190" i="1" s="1"/>
  <c r="S188" i="1"/>
  <c r="U188" i="1" s="1"/>
  <c r="S184" i="1"/>
  <c r="U184" i="1" s="1"/>
  <c r="S259" i="1"/>
  <c r="U259" i="1" s="1"/>
  <c r="S257" i="1"/>
  <c r="U257" i="1" s="1"/>
  <c r="U254" i="1"/>
  <c r="S106" i="1"/>
  <c r="U106" i="1" s="1"/>
  <c r="S134" i="1"/>
  <c r="U134" i="1" s="1"/>
  <c r="S65" i="1"/>
  <c r="U65" i="1" s="1"/>
  <c r="S180" i="1"/>
  <c r="U180" i="1" s="1"/>
  <c r="S148" i="1"/>
  <c r="U148" i="1" s="1"/>
  <c r="S176" i="1"/>
  <c r="U176" i="1" s="1"/>
  <c r="S182" i="1"/>
  <c r="U182" i="1" s="1"/>
  <c r="S174" i="1"/>
  <c r="U174" i="1" s="1"/>
  <c r="S172" i="1"/>
  <c r="U172" i="1" s="1"/>
  <c r="S168" i="1"/>
  <c r="U168" i="1" s="1"/>
  <c r="S166" i="1"/>
  <c r="U166" i="1" s="1"/>
  <c r="S162" i="1"/>
  <c r="U162" i="1" s="1"/>
  <c r="S160" i="1"/>
  <c r="U160" i="1" s="1"/>
  <c r="S158" i="1"/>
  <c r="U158" i="1" s="1"/>
  <c r="S154" i="1"/>
  <c r="U154" i="1" s="1"/>
  <c r="S152" i="1"/>
  <c r="U152" i="1" s="1"/>
  <c r="S68" i="1"/>
  <c r="U68" i="1" s="1"/>
  <c r="S120" i="1"/>
  <c r="U120" i="1" s="1"/>
  <c r="S146" i="1"/>
  <c r="U146" i="1" s="1"/>
  <c r="S144" i="1"/>
  <c r="U144" i="1" s="1"/>
  <c r="S138" i="1"/>
  <c r="U138" i="1" s="1"/>
  <c r="S140" i="1"/>
  <c r="U140" i="1" s="1"/>
  <c r="S132" i="1"/>
  <c r="U132" i="1" s="1"/>
  <c r="S130" i="1"/>
  <c r="U130" i="1" s="1"/>
  <c r="S126" i="1"/>
  <c r="U126" i="1" s="1"/>
  <c r="S124" i="1"/>
  <c r="U124" i="1" s="1"/>
  <c r="S116" i="1"/>
  <c r="U116" i="1" s="1"/>
  <c r="S118" i="1"/>
  <c r="U118" i="1" s="1"/>
  <c r="S112" i="1"/>
  <c r="U112" i="1" s="1"/>
  <c r="S110" i="1"/>
  <c r="U110" i="1" s="1"/>
  <c r="S104" i="1"/>
  <c r="U104" i="1" s="1"/>
  <c r="S102" i="1"/>
  <c r="U102" i="1" s="1"/>
  <c r="S98" i="1"/>
  <c r="U98" i="1" s="1"/>
  <c r="S96" i="1"/>
  <c r="U96" i="1" s="1"/>
  <c r="S92" i="1"/>
  <c r="U92" i="1" s="1"/>
  <c r="S88" i="1"/>
  <c r="U88" i="1" s="1"/>
  <c r="S90" i="1"/>
  <c r="U90" i="1" s="1"/>
  <c r="S84" i="1"/>
  <c r="U84" i="1" s="1"/>
  <c r="S82" i="1"/>
  <c r="U82" i="1" s="1"/>
  <c r="S78" i="1"/>
  <c r="U78" i="1" s="1"/>
  <c r="S76" i="1"/>
  <c r="U76" i="1" s="1"/>
  <c r="S74" i="1"/>
  <c r="U74" i="1" s="1"/>
  <c r="L70" i="1"/>
  <c r="S70" i="1" s="1"/>
  <c r="U70" i="1" s="1"/>
  <c r="S24" i="1"/>
  <c r="U24" i="1" s="1"/>
  <c r="S52" i="1"/>
  <c r="U52" i="1" s="1"/>
  <c r="S61" i="1"/>
  <c r="U61" i="1" s="1"/>
  <c r="S63" i="1"/>
  <c r="U63" i="1" s="1"/>
  <c r="S58" i="1"/>
  <c r="U58" i="1" s="1"/>
  <c r="S56" i="1"/>
  <c r="U56" i="1" s="1"/>
  <c r="S50" i="1"/>
  <c r="U50" i="1" s="1"/>
  <c r="S48" i="1"/>
  <c r="U48" i="1" s="1"/>
  <c r="S38" i="1"/>
  <c r="U38" i="1" s="1"/>
  <c r="S44" i="1"/>
  <c r="U44" i="1" s="1"/>
  <c r="S42" i="1"/>
  <c r="U42" i="1" s="1"/>
  <c r="S36" i="1"/>
  <c r="U36" i="1" s="1"/>
  <c r="S34" i="1"/>
  <c r="U34" i="1" s="1"/>
  <c r="S30" i="1"/>
  <c r="U30" i="1" s="1"/>
  <c r="S28" i="1"/>
  <c r="U28" i="1" s="1"/>
  <c r="S20" i="1"/>
  <c r="U20" i="1" s="1"/>
  <c r="L22" i="1"/>
  <c r="S22" i="1" s="1"/>
  <c r="U22" i="1" s="1"/>
  <c r="S11" i="1"/>
  <c r="S17" i="1"/>
  <c r="U17" i="1" s="1"/>
  <c r="S15" i="1"/>
  <c r="U15" i="1" s="1"/>
  <c r="U10" i="1"/>
  <c r="R9" i="1"/>
  <c r="Q9" i="1"/>
  <c r="P9" i="1"/>
  <c r="O9" i="1"/>
  <c r="N9" i="1"/>
  <c r="M9" i="1"/>
  <c r="S7" i="1"/>
  <c r="U7" i="1" s="1"/>
  <c r="S5" i="1"/>
  <c r="U5" i="1" s="1"/>
  <c r="S4" i="1"/>
  <c r="S8" i="1"/>
  <c r="S9" i="1" l="1"/>
  <c r="S2" i="1" s="1"/>
  <c r="U11" i="1"/>
  <c r="U8" i="1"/>
  <c r="U4" i="1"/>
  <c r="U9" i="1" l="1"/>
  <c r="U2" i="1" s="1"/>
</calcChain>
</file>

<file path=xl/sharedStrings.xml><?xml version="1.0" encoding="utf-8"?>
<sst xmlns="http://schemas.openxmlformats.org/spreadsheetml/2006/main" count="5120" uniqueCount="452">
  <si>
    <t>TOTAL</t>
  </si>
  <si>
    <t>SEASON</t>
  </si>
  <si>
    <t>DROP</t>
  </si>
  <si>
    <t>PO #</t>
  </si>
  <si>
    <t>COLOUR</t>
  </si>
  <si>
    <t>STYLE #</t>
  </si>
  <si>
    <t>ITEM TYPE</t>
  </si>
  <si>
    <t>XS</t>
  </si>
  <si>
    <t>S</t>
  </si>
  <si>
    <t>M</t>
  </si>
  <si>
    <t>L</t>
  </si>
  <si>
    <t>XL</t>
  </si>
  <si>
    <t>XXL</t>
  </si>
  <si>
    <t>UNIT</t>
  </si>
  <si>
    <t>PRICE</t>
  </si>
  <si>
    <t>AMOUT</t>
  </si>
  <si>
    <t>Ship Date</t>
  </si>
  <si>
    <t>P001</t>
  </si>
  <si>
    <t>P002</t>
  </si>
  <si>
    <t>PREPACK TOTAL</t>
  </si>
  <si>
    <t>SOLID</t>
  </si>
  <si>
    <t>XXXL</t>
  </si>
  <si>
    <t>SIZE TOTAL</t>
  </si>
  <si>
    <t>PACK REF</t>
  </si>
  <si>
    <t># OF PACK</t>
  </si>
  <si>
    <t>DROP 2</t>
  </si>
  <si>
    <t>CODE</t>
  </si>
  <si>
    <t>AW26</t>
  </si>
  <si>
    <t>AW27</t>
  </si>
  <si>
    <t>AW28</t>
  </si>
  <si>
    <t>AW29</t>
  </si>
  <si>
    <t>AW30</t>
  </si>
  <si>
    <t>#077465</t>
  </si>
  <si>
    <t>SP0455</t>
  </si>
  <si>
    <t>ECLIPSE</t>
  </si>
  <si>
    <t>009194-01</t>
  </si>
  <si>
    <t>P005</t>
  </si>
  <si>
    <t>P010</t>
  </si>
  <si>
    <t>P011</t>
  </si>
  <si>
    <t>Rodd and Gunn USA
7105 South Cooper Street
Door 41
Arlington TX 76001</t>
  </si>
  <si>
    <t>OTAGO SWEAT US</t>
  </si>
  <si>
    <t>#077466</t>
  </si>
  <si>
    <t>OTAGO SWEAT CAN</t>
  </si>
  <si>
    <t>Bergen Canada DC
C/O Bergen Canada
Unit 3, 3925 Steeles Avenue East
Brampton ON L6T 5W5</t>
  </si>
  <si>
    <t>#077467</t>
  </si>
  <si>
    <t>Rodd and Gunn UK
Unit 5 (D32) Andressey Way
Chaddesden DER DE21 6YN</t>
  </si>
  <si>
    <t>OTAGO SWEAT UK</t>
  </si>
  <si>
    <t>P004</t>
  </si>
  <si>
    <t>#077468</t>
  </si>
  <si>
    <t>SLATE</t>
  </si>
  <si>
    <t>009194-02</t>
  </si>
  <si>
    <t>009194-03</t>
  </si>
  <si>
    <t>009194-04</t>
  </si>
  <si>
    <t>009194-05</t>
  </si>
  <si>
    <t>P006</t>
  </si>
  <si>
    <t>#077469</t>
  </si>
  <si>
    <t>#077470</t>
  </si>
  <si>
    <t>#077471</t>
  </si>
  <si>
    <t>NOIR</t>
  </si>
  <si>
    <t>#077472</t>
  </si>
  <si>
    <t>#077473</t>
  </si>
  <si>
    <t>P007</t>
  </si>
  <si>
    <t>#077474</t>
  </si>
  <si>
    <t>FOREST</t>
  </si>
  <si>
    <t>P008</t>
  </si>
  <si>
    <t>P009</t>
  </si>
  <si>
    <t>#077475</t>
  </si>
  <si>
    <t>#077476</t>
  </si>
  <si>
    <t>#077477</t>
  </si>
  <si>
    <t>OXBLOOD</t>
  </si>
  <si>
    <t>#077478</t>
  </si>
  <si>
    <t>#077479</t>
  </si>
  <si>
    <t>#077480</t>
  </si>
  <si>
    <t>SP0485</t>
  </si>
  <si>
    <t>OTAGO CREW US</t>
  </si>
  <si>
    <t>010041-01</t>
  </si>
  <si>
    <t>#077481</t>
  </si>
  <si>
    <t>OTAGO CREW CAN</t>
  </si>
  <si>
    <t>#077482</t>
  </si>
  <si>
    <t>OTAGO CREW UK</t>
  </si>
  <si>
    <t>010041-02</t>
  </si>
  <si>
    <t>#077483</t>
  </si>
  <si>
    <t>#077484</t>
  </si>
  <si>
    <t>#077485</t>
  </si>
  <si>
    <t>#077486</t>
  </si>
  <si>
    <t>010041-03</t>
  </si>
  <si>
    <t>#077487</t>
  </si>
  <si>
    <t>#077488</t>
  </si>
  <si>
    <t>#077489</t>
  </si>
  <si>
    <t>010041-04</t>
  </si>
  <si>
    <t>#077490</t>
  </si>
  <si>
    <t>#077491</t>
  </si>
  <si>
    <t>#077492</t>
  </si>
  <si>
    <t>SP0486</t>
  </si>
  <si>
    <t>OTAGO HOODIE US</t>
  </si>
  <si>
    <t>010042-01</t>
  </si>
  <si>
    <t>#077493</t>
  </si>
  <si>
    <t>OTAGO HOODIE CAN</t>
  </si>
  <si>
    <t>#077494</t>
  </si>
  <si>
    <t>OTAGO HOODIE UK</t>
  </si>
  <si>
    <t>#077495</t>
  </si>
  <si>
    <t>010042-02</t>
  </si>
  <si>
    <t>#077496</t>
  </si>
  <si>
    <t>#077497</t>
  </si>
  <si>
    <t>#077498</t>
  </si>
  <si>
    <t>010042-03</t>
  </si>
  <si>
    <t>#077500</t>
  </si>
  <si>
    <t>#077501</t>
  </si>
  <si>
    <t>010042-04</t>
  </si>
  <si>
    <t>#077502</t>
  </si>
  <si>
    <t>#077503</t>
  </si>
  <si>
    <t>#077440</t>
  </si>
  <si>
    <t>#077499</t>
  </si>
  <si>
    <t>OTAGO CREW AU</t>
  </si>
  <si>
    <t>#077460</t>
  </si>
  <si>
    <t>SP0522</t>
  </si>
  <si>
    <t>010043-01</t>
  </si>
  <si>
    <t>SNOW</t>
  </si>
  <si>
    <t>#077461</t>
  </si>
  <si>
    <t>BROMLEY SWEAT CAN</t>
  </si>
  <si>
    <t>BROMLEY SWEAT UK</t>
  </si>
  <si>
    <t>#077462</t>
  </si>
  <si>
    <t>BROMLEY SWEAT US</t>
  </si>
  <si>
    <t>MIDNIGHT</t>
  </si>
  <si>
    <t>010043-02</t>
  </si>
  <si>
    <t>#077463</t>
  </si>
  <si>
    <t>#077464</t>
  </si>
  <si>
    <t>VP0684</t>
  </si>
  <si>
    <t>#077431</t>
  </si>
  <si>
    <t>010040-01</t>
  </si>
  <si>
    <t>P003</t>
  </si>
  <si>
    <t>#077432</t>
  </si>
  <si>
    <t>OTAGO TRACK PANT AU</t>
  </si>
  <si>
    <t>OTAGO TRACK PANT NZ</t>
  </si>
  <si>
    <t>#077433</t>
  </si>
  <si>
    <t>010040-02</t>
  </si>
  <si>
    <t>#077435</t>
  </si>
  <si>
    <t>#077434</t>
  </si>
  <si>
    <t>010040-03</t>
  </si>
  <si>
    <t>#077436</t>
  </si>
  <si>
    <t>#077437</t>
  </si>
  <si>
    <t>010040-04</t>
  </si>
  <si>
    <t>#077438</t>
  </si>
  <si>
    <t>Rodd &amp; Gunn Australian
UNIT 7
427-451 Somerville Road
Tottenham VIC 3012</t>
  </si>
  <si>
    <t>Rodd &amp; Gunn New Zealand
C/O KLN Freight Oceania
4 Joseph Hammond Place,
Auckland 2022</t>
  </si>
  <si>
    <t>#077441</t>
  </si>
  <si>
    <t>OTAGO CREW NZ</t>
  </si>
  <si>
    <t>#077442</t>
  </si>
  <si>
    <t>#077443</t>
  </si>
  <si>
    <t>#077444</t>
  </si>
  <si>
    <t>#077445</t>
  </si>
  <si>
    <t>#077446</t>
  </si>
  <si>
    <t>#077447</t>
  </si>
  <si>
    <t>#077448</t>
  </si>
  <si>
    <t>OTAGO HOODIE AU</t>
  </si>
  <si>
    <t>#077449</t>
  </si>
  <si>
    <t>OTAGO HOODIE NZ</t>
  </si>
  <si>
    <t>#077450</t>
  </si>
  <si>
    <t>#077451</t>
  </si>
  <si>
    <t>#077452</t>
  </si>
  <si>
    <t>#077453</t>
  </si>
  <si>
    <t>#077454</t>
  </si>
  <si>
    <t>#077455</t>
  </si>
  <si>
    <t>BROMLEY SWEAT AU</t>
  </si>
  <si>
    <t>#077457</t>
  </si>
  <si>
    <t>#077456</t>
  </si>
  <si>
    <t>BROMLEY SWEAT NZ</t>
  </si>
  <si>
    <t>#077458</t>
  </si>
  <si>
    <t>#077459</t>
  </si>
  <si>
    <t>AW31</t>
  </si>
  <si>
    <t>AW32</t>
  </si>
  <si>
    <t>AW33</t>
  </si>
  <si>
    <t>AW34</t>
  </si>
  <si>
    <t>AW35</t>
  </si>
  <si>
    <t>AW36</t>
  </si>
  <si>
    <t>AW37</t>
  </si>
  <si>
    <t>AW38</t>
  </si>
  <si>
    <t>AW39</t>
  </si>
  <si>
    <t>AW40</t>
  </si>
  <si>
    <t>AW41</t>
  </si>
  <si>
    <t>AW42</t>
  </si>
  <si>
    <t>AW43</t>
  </si>
  <si>
    <t>AW44</t>
  </si>
  <si>
    <t>AW45</t>
  </si>
  <si>
    <t>AW46</t>
  </si>
  <si>
    <t>AW47</t>
  </si>
  <si>
    <t>AW48</t>
  </si>
  <si>
    <t>AW49</t>
  </si>
  <si>
    <t>AW50</t>
  </si>
  <si>
    <t>AW51</t>
  </si>
  <si>
    <t>AW52</t>
  </si>
  <si>
    <t>AW53</t>
  </si>
  <si>
    <t>AW54</t>
  </si>
  <si>
    <t>AW55</t>
  </si>
  <si>
    <t>AW56</t>
  </si>
  <si>
    <t>AW57</t>
  </si>
  <si>
    <t>AW58</t>
  </si>
  <si>
    <t>AW59</t>
  </si>
  <si>
    <t>AW60</t>
  </si>
  <si>
    <t>AW61</t>
  </si>
  <si>
    <t>AW62</t>
  </si>
  <si>
    <t>AW63</t>
  </si>
  <si>
    <t>AW64</t>
  </si>
  <si>
    <t>AW65</t>
  </si>
  <si>
    <t>AW66</t>
  </si>
  <si>
    <t>AW67</t>
  </si>
  <si>
    <t>AW68</t>
  </si>
  <si>
    <t>AW69</t>
  </si>
  <si>
    <t>AW70</t>
  </si>
  <si>
    <t>AW71</t>
  </si>
  <si>
    <t>AW72</t>
  </si>
  <si>
    <t>AW73</t>
  </si>
  <si>
    <t>AW74</t>
  </si>
  <si>
    <t>AW75</t>
  </si>
  <si>
    <t>AW76</t>
  </si>
  <si>
    <t>AW77</t>
  </si>
  <si>
    <t>AW78</t>
  </si>
  <si>
    <t>AW79</t>
  </si>
  <si>
    <t>AW80</t>
  </si>
  <si>
    <t>AW81</t>
  </si>
  <si>
    <t>AW82</t>
  </si>
  <si>
    <t>AW83</t>
  </si>
  <si>
    <t>AW84</t>
  </si>
  <si>
    <t>AW85</t>
  </si>
  <si>
    <t>AW86</t>
  </si>
  <si>
    <t>AW87</t>
  </si>
  <si>
    <t>AW88</t>
  </si>
  <si>
    <t>AW89</t>
  </si>
  <si>
    <t>AW90</t>
  </si>
  <si>
    <t>AW91</t>
  </si>
  <si>
    <t>AW92</t>
  </si>
  <si>
    <t>AW93</t>
  </si>
  <si>
    <t>AW94</t>
  </si>
  <si>
    <t>AW95</t>
  </si>
  <si>
    <t>AW96</t>
  </si>
  <si>
    <t>AW97</t>
  </si>
  <si>
    <t>AW98</t>
  </si>
  <si>
    <t>AW99</t>
  </si>
  <si>
    <t>AW100</t>
  </si>
  <si>
    <t>AW101</t>
  </si>
  <si>
    <t>AW102</t>
  </si>
  <si>
    <t>AW103</t>
  </si>
  <si>
    <t>AW104</t>
  </si>
  <si>
    <t>AW105</t>
  </si>
  <si>
    <t>AW106</t>
  </si>
  <si>
    <t>AW107</t>
  </si>
  <si>
    <t>AW108</t>
  </si>
  <si>
    <t>AW109</t>
  </si>
  <si>
    <t>AW110</t>
  </si>
  <si>
    <t>AW111</t>
  </si>
  <si>
    <t>AW112</t>
  </si>
  <si>
    <t>AW113</t>
  </si>
  <si>
    <t>AW114</t>
  </si>
  <si>
    <t>AW115</t>
  </si>
  <si>
    <t>AW116</t>
  </si>
  <si>
    <t>AW117</t>
  </si>
  <si>
    <t>AW118</t>
  </si>
  <si>
    <t>AW119</t>
  </si>
  <si>
    <t>AW120</t>
  </si>
  <si>
    <t>AW121</t>
  </si>
  <si>
    <t>AW122</t>
  </si>
  <si>
    <t>AW123</t>
  </si>
  <si>
    <t>AW124</t>
  </si>
  <si>
    <t>AW125</t>
  </si>
  <si>
    <t>AW126</t>
  </si>
  <si>
    <t>AW127</t>
  </si>
  <si>
    <t>AW128</t>
  </si>
  <si>
    <t>AW129</t>
  </si>
  <si>
    <t>AW130</t>
  </si>
  <si>
    <t>AW131</t>
  </si>
  <si>
    <t>AW132</t>
  </si>
  <si>
    <t>AW133</t>
  </si>
  <si>
    <t>AW134</t>
  </si>
  <si>
    <t>AW135</t>
  </si>
  <si>
    <t>AW136</t>
  </si>
  <si>
    <t>AW137</t>
  </si>
  <si>
    <t>AW138</t>
  </si>
  <si>
    <t>AW139</t>
  </si>
  <si>
    <t>AW140</t>
  </si>
  <si>
    <t>AW141</t>
  </si>
  <si>
    <t>AW142</t>
  </si>
  <si>
    <t>AW143</t>
  </si>
  <si>
    <t>AW144</t>
  </si>
  <si>
    <t>AW145</t>
  </si>
  <si>
    <t>AW146</t>
  </si>
  <si>
    <t>AW147</t>
  </si>
  <si>
    <t>AW148</t>
  </si>
  <si>
    <t>AW149</t>
  </si>
  <si>
    <t>AW150</t>
  </si>
  <si>
    <t>AW151</t>
  </si>
  <si>
    <t>AW152</t>
  </si>
  <si>
    <t>AW153</t>
  </si>
  <si>
    <t>AW154</t>
  </si>
  <si>
    <t>AW155</t>
  </si>
  <si>
    <t>AW156</t>
  </si>
  <si>
    <t>AW157</t>
  </si>
  <si>
    <t>AW158</t>
  </si>
  <si>
    <t>AW159</t>
  </si>
  <si>
    <t>AW160</t>
  </si>
  <si>
    <t>AW161</t>
  </si>
  <si>
    <t>AW162</t>
  </si>
  <si>
    <t>AW163</t>
  </si>
  <si>
    <t>AW164</t>
  </si>
  <si>
    <t>AW165</t>
  </si>
  <si>
    <t>AW166</t>
  </si>
  <si>
    <t>AW167</t>
  </si>
  <si>
    <t>AW168</t>
  </si>
  <si>
    <t>AW169</t>
  </si>
  <si>
    <t>AW170</t>
  </si>
  <si>
    <t>AW171</t>
  </si>
  <si>
    <t>AW172</t>
  </si>
  <si>
    <t>AW173</t>
  </si>
  <si>
    <t>AW174</t>
  </si>
  <si>
    <t>AW175</t>
  </si>
  <si>
    <t>AW176</t>
  </si>
  <si>
    <t>AW177</t>
  </si>
  <si>
    <t>AW178</t>
  </si>
  <si>
    <t>AW179</t>
  </si>
  <si>
    <t>AW180</t>
  </si>
  <si>
    <t>AW181</t>
  </si>
  <si>
    <t>AW182</t>
  </si>
  <si>
    <t>AW183</t>
  </si>
  <si>
    <t>AW184</t>
  </si>
  <si>
    <t>AW185</t>
  </si>
  <si>
    <t>AW186</t>
  </si>
  <si>
    <t>AW187</t>
  </si>
  <si>
    <t>AW188</t>
  </si>
  <si>
    <t>AW189</t>
  </si>
  <si>
    <t>AW190</t>
  </si>
  <si>
    <t>AW191</t>
  </si>
  <si>
    <t>AW192</t>
  </si>
  <si>
    <t>AW193</t>
  </si>
  <si>
    <t>AW194</t>
  </si>
  <si>
    <t>AW195</t>
  </si>
  <si>
    <t>AW196</t>
  </si>
  <si>
    <t>AW197</t>
  </si>
  <si>
    <t>AW198</t>
  </si>
  <si>
    <t>AW199</t>
  </si>
  <si>
    <t>AW200</t>
  </si>
  <si>
    <t>AW201</t>
  </si>
  <si>
    <t>AW202</t>
  </si>
  <si>
    <t>AW203</t>
  </si>
  <si>
    <t>AW204</t>
  </si>
  <si>
    <t>AW205</t>
  </si>
  <si>
    <t>AW206</t>
  </si>
  <si>
    <t>AW207</t>
  </si>
  <si>
    <t>AW208</t>
  </si>
  <si>
    <t>AW209</t>
  </si>
  <si>
    <t>DROP 1</t>
  </si>
  <si>
    <t>DROP 3</t>
  </si>
  <si>
    <t>DROP 4</t>
  </si>
  <si>
    <t>POLO (LS)</t>
  </si>
  <si>
    <t>CREW NECK</t>
  </si>
  <si>
    <t>HOODIE</t>
  </si>
  <si>
    <t>JOGGERS</t>
  </si>
  <si>
    <t>Grand Total</t>
  </si>
  <si>
    <t>STYLE NAME</t>
  </si>
  <si>
    <t>Sum of XS</t>
  </si>
  <si>
    <t>Sum of S</t>
  </si>
  <si>
    <t>Sum of M</t>
  </si>
  <si>
    <t>Sum of L</t>
  </si>
  <si>
    <t>Sum of XL</t>
  </si>
  <si>
    <t>Sum of XXL</t>
  </si>
  <si>
    <t>Sum of XXXL</t>
  </si>
  <si>
    <t>DEPARTMENT</t>
  </si>
  <si>
    <t>CATEGORY</t>
  </si>
  <si>
    <t>ITEM COLOUR REF</t>
  </si>
  <si>
    <t>STYLE NO</t>
  </si>
  <si>
    <t>MARKET</t>
  </si>
  <si>
    <t>GARMENT PO</t>
  </si>
  <si>
    <t>EX-FACTORY</t>
  </si>
  <si>
    <t>ACTUAL EX-FACTORY</t>
  </si>
  <si>
    <t>SUPPLIER</t>
  </si>
  <si>
    <t>CMT PRICE</t>
  </si>
  <si>
    <t>FOB PRICE</t>
  </si>
  <si>
    <t>QTY</t>
  </si>
  <si>
    <t>Sweats</t>
  </si>
  <si>
    <t>Otago</t>
  </si>
  <si>
    <t>Eclipse</t>
  </si>
  <si>
    <t>AU</t>
  </si>
  <si>
    <t>NGUYEN TO SEND</t>
  </si>
  <si>
    <t>UnAvailable, Vietnam</t>
  </si>
  <si>
    <t>NZ</t>
  </si>
  <si>
    <t>USA</t>
  </si>
  <si>
    <t>CAN</t>
  </si>
  <si>
    <t>UK</t>
  </si>
  <si>
    <t>Slate</t>
  </si>
  <si>
    <t>Noir</t>
  </si>
  <si>
    <t>Forest</t>
  </si>
  <si>
    <t>Oxblood</t>
  </si>
  <si>
    <t>GEO TO SEND</t>
  </si>
  <si>
    <t>Snow</t>
  </si>
  <si>
    <t>Midnight</t>
  </si>
  <si>
    <t>SP0527</t>
  </si>
  <si>
    <t>Adelaide Crows</t>
  </si>
  <si>
    <t>SP0530</t>
  </si>
  <si>
    <t>Brisbane Lions</t>
  </si>
  <si>
    <t>SP0533</t>
  </si>
  <si>
    <t>Carlton</t>
  </si>
  <si>
    <t>SP0536</t>
  </si>
  <si>
    <t>Collingwood</t>
  </si>
  <si>
    <t>SP0538</t>
  </si>
  <si>
    <t>Essendon</t>
  </si>
  <si>
    <t>SP0540</t>
  </si>
  <si>
    <t>Fremantle</t>
  </si>
  <si>
    <t>SP0543</t>
  </si>
  <si>
    <t>Geelong Cats</t>
  </si>
  <si>
    <t>SP0545</t>
  </si>
  <si>
    <t>Gold Coast Sun</t>
  </si>
  <si>
    <t>SP0547</t>
  </si>
  <si>
    <t>GWS Giants</t>
  </si>
  <si>
    <t>SP0549</t>
  </si>
  <si>
    <t>Hawthorn</t>
  </si>
  <si>
    <t>SP0551</t>
  </si>
  <si>
    <t>Melbourne</t>
  </si>
  <si>
    <t>SP0553</t>
  </si>
  <si>
    <t>North Melbourne Kangaroos</t>
  </si>
  <si>
    <t>SP0556</t>
  </si>
  <si>
    <t>Port Adelaide</t>
  </si>
  <si>
    <t>SP0558</t>
  </si>
  <si>
    <t>Richmond</t>
  </si>
  <si>
    <t>SP0560</t>
  </si>
  <si>
    <t>ST Kilda</t>
  </si>
  <si>
    <t>SP0563</t>
  </si>
  <si>
    <t>Sydney Swans</t>
  </si>
  <si>
    <t>SP0566</t>
  </si>
  <si>
    <t>West Coast Eagles</t>
  </si>
  <si>
    <t>SP0568</t>
  </si>
  <si>
    <t>Wester Bulldogs</t>
  </si>
  <si>
    <t>Pants</t>
  </si>
  <si>
    <t>Casual</t>
  </si>
  <si>
    <t>DAN TO SEND</t>
  </si>
  <si>
    <t>Sum of QTY</t>
  </si>
  <si>
    <t>UA'S NOTE</t>
  </si>
  <si>
    <t>X</t>
  </si>
  <si>
    <t>PO not yet received</t>
  </si>
  <si>
    <t>PO received</t>
  </si>
  <si>
    <t>PO received - PO date: 1-Jun</t>
  </si>
  <si>
    <t>PO received - PO date: 1-May</t>
  </si>
  <si>
    <t>STYLE</t>
  </si>
  <si>
    <t>COST</t>
  </si>
  <si>
    <t>COLOR</t>
  </si>
  <si>
    <t>DATE</t>
  </si>
  <si>
    <t>CAT.</t>
  </si>
  <si>
    <t>XX</t>
  </si>
  <si>
    <t>XXX</t>
  </si>
  <si>
    <t>BROMLEY SWEAT USA</t>
  </si>
  <si>
    <t>OTAGO SWEAT NZ</t>
  </si>
  <si>
    <t>OTAGO SWEAT AU</t>
  </si>
  <si>
    <t>OTAGO SWEAT USA</t>
  </si>
  <si>
    <t>OTAGO CREW USA</t>
  </si>
  <si>
    <t>OTAGO HOODIE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</si>
</sst>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d\-mmm;@"/>
    <numFmt numFmtId="165" formatCode="_-&quot;$&quot;* #,##0.00_-;\-&quot;$&quot;* #,##0.00_-;_-&quot;$&quot;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Muli"/>
      <family val="2"/>
    </font>
    <font>
      <sz val="12"/>
      <color rgb="FF000000"/>
      <name val="SimSun"/>
    </font>
    <font>
      <b/>
      <sz val="12"/>
      <name val="Euclid Circular A"/>
      <family val="2"/>
    </font>
    <font>
      <sz val="12"/>
      <color rgb="FF000000"/>
      <name val="Euclid Circular A"/>
      <family val="2"/>
    </font>
    <font>
      <b/>
      <sz val="12"/>
      <color rgb="FF000000"/>
      <name val="Euclid Circular A"/>
      <family val="2"/>
    </font>
    <font>
      <sz val="8"/>
      <name val="Calibri"/>
      <family val="2"/>
      <scheme val="minor"/>
    </font>
    <font>
      <sz val="11"/>
      <color theme="1"/>
      <name val="Euclid Circular A"/>
      <family val="2"/>
    </font>
    <font>
      <sz val="12"/>
      <name val="Euclid Circular A"/>
      <family val="2"/>
    </font>
    <font>
      <sz val="11"/>
      <color theme="1"/>
      <name val="Calibri"/>
      <family val="2"/>
      <scheme val="minor"/>
    </font>
    <font>
      <sz val="11"/>
      <color theme="1"/>
      <name val="TF Euclid Circular A"/>
      <family val="2"/>
    </font>
    <font>
      <sz val="11"/>
      <color rgb="FF000000"/>
      <name val="TF Euclid Circular A"/>
      <family val="2"/>
    </font>
    <font>
      <sz val="11"/>
      <color theme="2"/>
      <name val="TF Euclid Circular A"/>
      <family val="2"/>
    </font>
    <font>
      <b/>
      <sz val="11"/>
      <color theme="1"/>
      <name val="TF Euclid Circular A"/>
      <family val="2"/>
    </font>
    <font>
      <sz val="11"/>
      <color rgb="FFFF0000"/>
      <name val="TF Euclid Circular 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4" fontId="9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44" fontId="4" fillId="0" borderId="0" xfId="2" applyNumberFormat="1" applyFont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7" fillId="0" borderId="0" xfId="1" applyFont="1"/>
    <xf numFmtId="0" fontId="8" fillId="0" borderId="0" xfId="2" applyFont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44" fontId="4" fillId="3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44" fontId="11" fillId="0" borderId="0" xfId="2" applyNumberFormat="1" applyFont="1" applyAlignment="1">
      <alignment horizontal="left" vertical="center"/>
    </xf>
    <xf numFmtId="16" fontId="11" fillId="0" borderId="0" xfId="2" applyNumberFormat="1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 wrapText="1"/>
    </xf>
    <xf numFmtId="44" fontId="7" fillId="0" borderId="0" xfId="3" applyFont="1"/>
    <xf numFmtId="0" fontId="7" fillId="0" borderId="0" xfId="3" applyNumberFormat="1" applyFont="1"/>
    <xf numFmtId="164" fontId="4" fillId="0" borderId="0" xfId="2" applyNumberFormat="1" applyFont="1" applyAlignment="1">
      <alignment horizontal="center" vertical="center"/>
    </xf>
    <xf numFmtId="164" fontId="4" fillId="3" borderId="0" xfId="2" applyNumberFormat="1" applyFont="1" applyFill="1" applyAlignment="1">
      <alignment horizontal="center" vertical="center"/>
    </xf>
    <xf numFmtId="0" fontId="0" fillId="0" borderId="0" xfId="0" pivotButton="1"/>
    <xf numFmtId="164" fontId="0" fillId="0" borderId="0" xfId="0" applyNumberFormat="1"/>
    <xf numFmtId="15" fontId="0" fillId="0" borderId="0" xfId="0" applyNumberFormat="1"/>
    <xf numFmtId="0" fontId="4" fillId="6" borderId="0" xfId="2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/>
    <xf numFmtId="1" fontId="10" fillId="0" borderId="1" xfId="0" applyNumberFormat="1" applyFont="1" applyBorder="1" applyAlignment="1">
      <alignment horizontal="left"/>
    </xf>
    <xf numFmtId="15" fontId="13" fillId="0" borderId="1" xfId="0" applyNumberFormat="1" applyFont="1" applyBorder="1"/>
    <xf numFmtId="15" fontId="10" fillId="0" borderId="1" xfId="0" applyNumberFormat="1" applyFont="1" applyBorder="1"/>
    <xf numFmtId="0" fontId="13" fillId="0" borderId="1" xfId="0" applyFont="1" applyBorder="1"/>
    <xf numFmtId="165" fontId="13" fillId="0" borderId="1" xfId="0" applyNumberFormat="1" applyFont="1" applyBorder="1"/>
    <xf numFmtId="0" fontId="13" fillId="6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65" fontId="10" fillId="0" borderId="1" xfId="0" applyNumberFormat="1" applyFont="1" applyBorder="1"/>
    <xf numFmtId="165" fontId="14" fillId="0" borderId="1" xfId="0" applyNumberFormat="1" applyFont="1" applyBorder="1"/>
    <xf numFmtId="0" fontId="13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/>
    <xf numFmtId="0" fontId="10" fillId="5" borderId="0" xfId="0" applyFont="1" applyFill="1"/>
    <xf numFmtId="0" fontId="10" fillId="7" borderId="0" xfId="0" applyFont="1" applyFill="1"/>
    <xf numFmtId="14" fontId="10" fillId="0" borderId="0" xfId="0" applyNumberFormat="1" applyFont="1"/>
    <xf numFmtId="14" fontId="10" fillId="7" borderId="0" xfId="0" applyNumberFormat="1" applyFont="1" applyFill="1"/>
    <xf numFmtId="0" fontId="10" fillId="6" borderId="0" xfId="0" applyFont="1" applyFill="1"/>
    <xf numFmtId="14" fontId="10" fillId="6" borderId="0" xfId="0" applyNumberFormat="1" applyFont="1" applyFill="1"/>
  </cellXfs>
  <cellStyles count="4">
    <cellStyle name="Currency" xfId="3" builtinId="4"/>
    <cellStyle name="Normal" xfId="0" builtinId="0"/>
    <cellStyle name="Normal 2" xfId="1" xr:uid="{1C486237-FA52-4526-92B1-EF4289833CA4}"/>
    <cellStyle name="Normal 2 2" xfId="2" xr:uid="{775C7CD7-0E9F-4AAF-A774-692FA197352E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ieu Nguyen Thi Minh" refreshedDate="46018.619163888892" createdVersion="8" refreshedVersion="8" minRefreshableVersion="3" recordCount="100" xr:uid="{636F770A-A8D4-4AD7-AA43-6F58DC761AF9}">
  <cacheSource type="worksheet">
    <worksheetSource ref="A1:O101" sheet="H1 FY27 BUYPLAN"/>
  </cacheSource>
  <cacheFields count="17">
    <cacheField name="DEPARTMENT" numFmtId="0">
      <sharedItems/>
    </cacheField>
    <cacheField name="CATEGORY" numFmtId="0">
      <sharedItems/>
    </cacheField>
    <cacheField name="ITEM COLOUR REF" numFmtId="0">
      <sharedItems containsBlank="1"/>
    </cacheField>
    <cacheField name="STYLE NO" numFmtId="0">
      <sharedItems count="23">
        <s v="SP0455"/>
        <s v="SP0485"/>
        <s v="SP0486"/>
        <s v="SP0522"/>
        <s v="SP0527"/>
        <s v="SP0530"/>
        <s v="SP0533"/>
        <s v="SP0536"/>
        <s v="SP0538"/>
        <s v="SP0540"/>
        <s v="SP0543"/>
        <s v="SP0545"/>
        <s v="SP0547"/>
        <s v="SP0549"/>
        <s v="SP0551"/>
        <s v="SP0553"/>
        <s v="SP0556"/>
        <s v="SP0558"/>
        <s v="SP0560"/>
        <s v="SP0563"/>
        <s v="SP0566"/>
        <s v="SP0568"/>
        <s v="VP0684"/>
      </sharedItems>
    </cacheField>
    <cacheField name="STYLE NAME" numFmtId="0">
      <sharedItems containsBlank="1" count="20">
        <s v="Otago"/>
        <m/>
        <s v="Adelaide Crows"/>
        <s v="Brisbane Lions"/>
        <s v="Carlton"/>
        <s v="Collingwood"/>
        <s v="Essendon"/>
        <s v="Fremantle"/>
        <s v="Geelong Cats"/>
        <s v="Gold Coast Sun"/>
        <s v="GWS Giants"/>
        <s v="Hawthorn"/>
        <s v="Melbourne"/>
        <s v="North Melbourne Kangaroos"/>
        <s v="Port Adelaide"/>
        <s v="Richmond"/>
        <s v="ST Kilda"/>
        <s v="Sydney Swans"/>
        <s v="West Coast Eagles"/>
        <s v="Wester Bulldogs"/>
      </sharedItems>
    </cacheField>
    <cacheField name="COLOUR" numFmtId="0">
      <sharedItems containsBlank="1" count="8">
        <s v="Eclipse"/>
        <s v="Slate"/>
        <s v="Noir"/>
        <s v="Forest"/>
        <s v="Oxblood"/>
        <s v="Snow"/>
        <s v="Midnight"/>
        <m/>
      </sharedItems>
    </cacheField>
    <cacheField name="MARKET" numFmtId="0">
      <sharedItems count="5">
        <s v="AU"/>
        <s v="NZ"/>
        <s v="USA"/>
        <s v="CAN"/>
        <s v="UK"/>
      </sharedItems>
    </cacheField>
    <cacheField name="GARMENT PO" numFmtId="1">
      <sharedItems containsBlank="1" count="4">
        <s v="NGUYEN TO SEND"/>
        <m/>
        <s v="GEO TO SEND"/>
        <s v="DAN TO SEND"/>
      </sharedItems>
    </cacheField>
    <cacheField name="EX-FACTORY" numFmtId="15">
      <sharedItems containsSemiMixedTypes="0" containsNonDate="0" containsDate="1" containsString="0" minDate="2026-03-30T00:00:00" maxDate="2026-08-16T00:00:00" count="4">
        <d v="2026-04-30T00:00:00"/>
        <d v="2026-08-15T00:00:00"/>
        <d v="2026-03-30T00:00:00"/>
        <d v="2026-06-01T00:00:00"/>
      </sharedItems>
      <fieldGroup par="16"/>
    </cacheField>
    <cacheField name="ACTUAL EX-FACTORY" numFmtId="15">
      <sharedItems containsNonDate="0" containsString="0" containsBlank="1"/>
    </cacheField>
    <cacheField name="SUPPLIER" numFmtId="0">
      <sharedItems/>
    </cacheField>
    <cacheField name="CMT PRICE" numFmtId="165">
      <sharedItems containsString="0" containsBlank="1" containsNumber="1" minValue="15.5" maxValue="22.45"/>
    </cacheField>
    <cacheField name="FOB PRICE" numFmtId="165">
      <sharedItems containsString="0" containsBlank="1" containsNumber="1" minValue="15.5" maxValue="22.45"/>
    </cacheField>
    <cacheField name="QTY" numFmtId="0">
      <sharedItems containsString="0" containsBlank="1" containsNumber="1" containsInteger="1" minValue="100" maxValue="1300"/>
    </cacheField>
    <cacheField name="SEASON" numFmtId="0">
      <sharedItems containsBlank="1" count="2">
        <s v="AW26"/>
        <m/>
      </sharedItems>
    </cacheField>
    <cacheField name="Days (EX-FACTORY)" numFmtId="0" databaseField="0">
      <fieldGroup base="8">
        <rangePr groupBy="days" startDate="2026-03-30T00:00:00" endDate="2026-08-16T00:00:00"/>
        <groupItems count="368">
          <s v="&lt;30/03/2026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6/08/2026"/>
        </groupItems>
      </fieldGroup>
    </cacheField>
    <cacheField name="Months (EX-FACTORY)" numFmtId="0" databaseField="0">
      <fieldGroup base="8">
        <rangePr groupBy="months" startDate="2026-03-30T00:00:00" endDate="2026-08-16T00:00:00"/>
        <groupItems count="14">
          <s v="&lt;30/03/202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6/08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ieu Nguyen Thi Minh" refreshedDate="46018.649910879627" createdVersion="8" refreshedVersion="8" minRefreshableVersion="3" recordCount="377" xr:uid="{2E4B1298-C07B-4141-B20E-E05513E66057}">
  <cacheSource type="worksheet">
    <worksheetSource ref="A3:U380" sheet="SUM"/>
  </cacheSource>
  <cacheFields count="23">
    <cacheField name="SEASON" numFmtId="0">
      <sharedItems/>
    </cacheField>
    <cacheField name="DROP" numFmtId="0">
      <sharedItems/>
    </cacheField>
    <cacheField name="Ship Date" numFmtId="164">
      <sharedItems containsSemiMixedTypes="0" containsNonDate="0" containsDate="1" containsString="0" minDate="2026-03-30T00:00:00" maxDate="2026-06-02T00:00:00" count="4">
        <d v="2026-06-01T00:00:00"/>
        <d v="2026-05-01T00:00:00"/>
        <d v="2026-04-30T00:00:00"/>
        <d v="2026-03-30T00:00:00"/>
      </sharedItems>
      <fieldGroup par="22"/>
    </cacheField>
    <cacheField name="PO #" numFmtId="0">
      <sharedItems/>
    </cacheField>
    <cacheField name="STYLE #" numFmtId="0">
      <sharedItems count="5">
        <s v="SP0455"/>
        <s v="SP0485"/>
        <s v="SP0486"/>
        <s v="SP0522"/>
        <s v="VP0684"/>
      </sharedItems>
    </cacheField>
    <cacheField name="STYLE NAME" numFmtId="0">
      <sharedItems count="20">
        <s v="OTAGO SWEAT US"/>
        <s v="OTAGO SWEAT CAN"/>
        <s v="OTAGO SWEAT UK"/>
        <s v="OTAGO CREW US"/>
        <s v="OTAGO CREW CAN"/>
        <s v="OTAGO CREW UK"/>
        <s v="OTAGO HOODIE US"/>
        <s v="OTAGO HOODIE CAN"/>
        <s v="OTAGO HOODIE UK"/>
        <s v="BROMLEY SWEAT CAN"/>
        <s v="BROMLEY SWEAT UK"/>
        <s v="BROMLEY SWEAT US"/>
        <s v="OTAGO TRACK PANT AU"/>
        <s v="OTAGO TRACK PANT NZ"/>
        <s v="OTAGO CREW AU"/>
        <s v="OTAGO CREW NZ"/>
        <s v="OTAGO HOODIE AU"/>
        <s v="OTAGO HOODIE NZ"/>
        <s v="BROMLEY SWEAT AU"/>
        <s v="BROMLEY SWEAT NZ"/>
      </sharedItems>
    </cacheField>
    <cacheField name="COLOUR" numFmtId="0">
      <sharedItems count="7">
        <s v="ECLIPSE"/>
        <s v="SLATE"/>
        <s v="NOIR"/>
        <s v="FOREST"/>
        <s v="OXBLOOD"/>
        <s v="SNOW"/>
        <s v="MIDNIGHT"/>
      </sharedItems>
    </cacheField>
    <cacheField name="ITEM TYPE" numFmtId="0">
      <sharedItems/>
    </cacheField>
    <cacheField name="CODE" numFmtId="0">
      <sharedItems/>
    </cacheField>
    <cacheField name="PACK REF" numFmtId="0">
      <sharedItems count="14">
        <s v="P005"/>
        <s v="P010"/>
        <s v="P011"/>
        <s v="PREPACK TOTAL"/>
        <s v="SOLID"/>
        <s v="SIZE TOTAL"/>
        <s v="P004"/>
        <s v="P006"/>
        <s v="P007"/>
        <s v="P008"/>
        <s v="P009"/>
        <s v="P001"/>
        <s v="P002"/>
        <s v="P003"/>
      </sharedItems>
    </cacheField>
    <cacheField name="# OF PACK" numFmtId="0">
      <sharedItems containsString="0" containsBlank="1" containsNumber="1" containsInteger="1" minValue="2" maxValue="51"/>
    </cacheField>
    <cacheField name="XS" numFmtId="0">
      <sharedItems containsString="0" containsBlank="1" containsNumber="1" containsInteger="1" minValue="0" maxValue="45"/>
    </cacheField>
    <cacheField name="S" numFmtId="0">
      <sharedItems containsString="0" containsBlank="1" containsNumber="1" containsInteger="1" minValue="1" maxValue="169"/>
    </cacheField>
    <cacheField name="M" numFmtId="0">
      <sharedItems containsSemiMixedTypes="0" containsString="0" containsNumber="1" containsInteger="1" minValue="2" maxValue="324"/>
    </cacheField>
    <cacheField name="L" numFmtId="0">
      <sharedItems containsSemiMixedTypes="0" containsString="0" containsNumber="1" containsInteger="1" minValue="2" maxValue="381"/>
    </cacheField>
    <cacheField name="XL" numFmtId="0">
      <sharedItems containsSemiMixedTypes="0" containsString="0" containsNumber="1" containsInteger="1" minValue="1" maxValue="245"/>
    </cacheField>
    <cacheField name="XXL" numFmtId="0">
      <sharedItems containsString="0" containsBlank="1" containsNumber="1" containsInteger="1" minValue="1" maxValue="159"/>
    </cacheField>
    <cacheField name="XXXL" numFmtId="0">
      <sharedItems containsString="0" containsBlank="1" containsNumber="1" containsInteger="1" minValue="0" maxValue="50"/>
    </cacheField>
    <cacheField name="UNIT" numFmtId="0">
      <sharedItems containsSemiMixedTypes="0" containsString="0" containsNumber="1" containsInteger="1" minValue="5" maxValue="1305"/>
    </cacheField>
    <cacheField name="PRICE" numFmtId="0">
      <sharedItems containsString="0" containsBlank="1" containsNumber="1" minValue="15.5" maxValue="22.45"/>
    </cacheField>
    <cacheField name="AMOUT" numFmtId="44">
      <sharedItems containsSemiMixedTypes="0" containsString="0" containsNumber="1" minValue="0" maxValue="27076.28"/>
    </cacheField>
    <cacheField name="Days (Ship Date)" numFmtId="0" databaseField="0">
      <fieldGroup base="2">
        <rangePr groupBy="days" startDate="2026-03-30T00:00:00" endDate="2026-06-02T00:00:00"/>
        <groupItems count="368">
          <s v="&lt;30/03/2026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02/06/2026"/>
        </groupItems>
      </fieldGroup>
    </cacheField>
    <cacheField name="Months (Ship Date)" numFmtId="0" databaseField="0">
      <fieldGroup base="2">
        <rangePr groupBy="months" startDate="2026-03-30T00:00:00" endDate="2026-06-02T00:00:00"/>
        <groupItems count="14">
          <s v="&lt;30/03/202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2/06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s v="Sweats"/>
    <s v="Sweats"/>
    <s v="009194-01"/>
    <x v="0"/>
    <x v="0"/>
    <x v="0"/>
    <x v="0"/>
    <x v="0"/>
    <x v="0"/>
    <m/>
    <s v="UnAvailable, Vietnam"/>
    <n v="18.91"/>
    <n v="18.91"/>
    <n v="1000"/>
    <x v="0"/>
  </r>
  <r>
    <s v="Sweats"/>
    <s v="Sweats"/>
    <s v="009194-01"/>
    <x v="0"/>
    <x v="0"/>
    <x v="0"/>
    <x v="1"/>
    <x v="0"/>
    <x v="0"/>
    <m/>
    <s v="UnAvailable, Vietnam"/>
    <n v="18.91"/>
    <n v="18.91"/>
    <n v="350"/>
    <x v="0"/>
  </r>
  <r>
    <s v="Sweats"/>
    <s v="Sweats"/>
    <s v="009194-01"/>
    <x v="0"/>
    <x v="0"/>
    <x v="0"/>
    <x v="2"/>
    <x v="0"/>
    <x v="0"/>
    <m/>
    <s v="UnAvailable, Vietnam"/>
    <n v="18.91"/>
    <n v="18.91"/>
    <n v="400"/>
    <x v="0"/>
  </r>
  <r>
    <s v="Sweats"/>
    <s v="Sweats"/>
    <s v="009194-01"/>
    <x v="0"/>
    <x v="0"/>
    <x v="0"/>
    <x v="3"/>
    <x v="0"/>
    <x v="0"/>
    <m/>
    <s v="UnAvailable, Vietnam"/>
    <n v="18.91"/>
    <n v="18.91"/>
    <n v="200"/>
    <x v="0"/>
  </r>
  <r>
    <s v="Sweats"/>
    <s v="Sweats"/>
    <s v="009194-01"/>
    <x v="0"/>
    <x v="0"/>
    <x v="0"/>
    <x v="4"/>
    <x v="0"/>
    <x v="0"/>
    <m/>
    <s v="UnAvailable, Vietnam"/>
    <n v="18.91"/>
    <n v="18.91"/>
    <n v="700"/>
    <x v="0"/>
  </r>
  <r>
    <s v="Sweats"/>
    <s v="Sweats"/>
    <s v="009194-01"/>
    <x v="0"/>
    <x v="0"/>
    <x v="0"/>
    <x v="2"/>
    <x v="1"/>
    <x v="1"/>
    <m/>
    <s v="UnAvailable, Vietnam"/>
    <n v="18.91"/>
    <n v="18.91"/>
    <m/>
    <x v="0"/>
  </r>
  <r>
    <s v="Sweats"/>
    <s v="Sweats"/>
    <s v="009194-02"/>
    <x v="0"/>
    <x v="0"/>
    <x v="1"/>
    <x v="2"/>
    <x v="0"/>
    <x v="0"/>
    <m/>
    <s v="UnAvailable, Vietnam"/>
    <n v="18.91"/>
    <n v="18.91"/>
    <n v="200"/>
    <x v="0"/>
  </r>
  <r>
    <s v="Sweats"/>
    <s v="Sweats"/>
    <s v="009194-02"/>
    <x v="0"/>
    <x v="0"/>
    <x v="1"/>
    <x v="3"/>
    <x v="0"/>
    <x v="0"/>
    <m/>
    <s v="UnAvailable, Vietnam"/>
    <n v="18.91"/>
    <n v="18.91"/>
    <n v="150"/>
    <x v="0"/>
  </r>
  <r>
    <s v="Sweats"/>
    <s v="Sweats"/>
    <s v="009194-02"/>
    <x v="0"/>
    <x v="0"/>
    <x v="1"/>
    <x v="4"/>
    <x v="0"/>
    <x v="0"/>
    <m/>
    <s v="UnAvailable, Vietnam"/>
    <n v="18.91"/>
    <n v="18.91"/>
    <n v="500"/>
    <x v="0"/>
  </r>
  <r>
    <s v="Sweats"/>
    <s v="Sweats"/>
    <s v="009194-02"/>
    <x v="0"/>
    <x v="0"/>
    <x v="1"/>
    <x v="2"/>
    <x v="1"/>
    <x v="1"/>
    <m/>
    <s v="UnAvailable, Vietnam"/>
    <n v="18.91"/>
    <n v="18.91"/>
    <n v="200"/>
    <x v="0"/>
  </r>
  <r>
    <s v="Sweats"/>
    <s v="Sweats"/>
    <s v="009194-03"/>
    <x v="0"/>
    <x v="0"/>
    <x v="2"/>
    <x v="0"/>
    <x v="0"/>
    <x v="0"/>
    <m/>
    <s v="UnAvailable, Vietnam"/>
    <n v="18.91"/>
    <n v="18.91"/>
    <n v="700"/>
    <x v="0"/>
  </r>
  <r>
    <s v="Sweats"/>
    <s v="Sweats"/>
    <s v="009194-03"/>
    <x v="0"/>
    <x v="0"/>
    <x v="2"/>
    <x v="1"/>
    <x v="0"/>
    <x v="0"/>
    <m/>
    <s v="UnAvailable, Vietnam"/>
    <n v="18.91"/>
    <n v="18.91"/>
    <n v="300"/>
    <x v="0"/>
  </r>
  <r>
    <s v="Sweats"/>
    <s v="Sweats"/>
    <s v="009194-03"/>
    <x v="0"/>
    <x v="0"/>
    <x v="2"/>
    <x v="2"/>
    <x v="0"/>
    <x v="0"/>
    <m/>
    <s v="UnAvailable, Vietnam"/>
    <n v="18.91"/>
    <n v="18.91"/>
    <n v="300"/>
    <x v="0"/>
  </r>
  <r>
    <s v="Sweats"/>
    <s v="Sweats"/>
    <s v="009194-03"/>
    <x v="0"/>
    <x v="0"/>
    <x v="2"/>
    <x v="3"/>
    <x v="0"/>
    <x v="0"/>
    <m/>
    <s v="UnAvailable, Vietnam"/>
    <n v="18.91"/>
    <n v="18.91"/>
    <n v="150"/>
    <x v="0"/>
  </r>
  <r>
    <s v="Sweats"/>
    <s v="Sweats"/>
    <s v="009194-03"/>
    <x v="0"/>
    <x v="0"/>
    <x v="2"/>
    <x v="4"/>
    <x v="0"/>
    <x v="0"/>
    <m/>
    <s v="UnAvailable, Vietnam"/>
    <n v="18.91"/>
    <n v="18.91"/>
    <n v="400"/>
    <x v="0"/>
  </r>
  <r>
    <s v="Sweats"/>
    <s v="Sweats"/>
    <s v="009194-03"/>
    <x v="0"/>
    <x v="0"/>
    <x v="2"/>
    <x v="2"/>
    <x v="1"/>
    <x v="1"/>
    <m/>
    <s v="UnAvailable, Vietnam"/>
    <n v="18.91"/>
    <n v="18.91"/>
    <n v="300"/>
    <x v="0"/>
  </r>
  <r>
    <s v="Sweats"/>
    <s v="Sweats"/>
    <s v="009194-04"/>
    <x v="0"/>
    <x v="0"/>
    <x v="3"/>
    <x v="0"/>
    <x v="0"/>
    <x v="0"/>
    <m/>
    <s v="UnAvailable, Vietnam"/>
    <n v="18.91"/>
    <n v="18.91"/>
    <n v="800"/>
    <x v="0"/>
  </r>
  <r>
    <s v="Sweats"/>
    <s v="Sweats"/>
    <s v="009194-04"/>
    <x v="0"/>
    <x v="0"/>
    <x v="3"/>
    <x v="1"/>
    <x v="0"/>
    <x v="0"/>
    <m/>
    <s v="UnAvailable, Vietnam"/>
    <n v="18.91"/>
    <n v="18.91"/>
    <n v="250"/>
    <x v="0"/>
  </r>
  <r>
    <s v="Sweats"/>
    <s v="Sweats"/>
    <s v="009194-04"/>
    <x v="0"/>
    <x v="0"/>
    <x v="3"/>
    <x v="2"/>
    <x v="0"/>
    <x v="0"/>
    <m/>
    <s v="UnAvailable, Vietnam"/>
    <n v="18.91"/>
    <n v="18.91"/>
    <n v="300"/>
    <x v="0"/>
  </r>
  <r>
    <s v="Sweats"/>
    <s v="Sweats"/>
    <s v="009194-04"/>
    <x v="0"/>
    <x v="0"/>
    <x v="3"/>
    <x v="3"/>
    <x v="0"/>
    <x v="0"/>
    <m/>
    <s v="UnAvailable, Vietnam"/>
    <n v="18.91"/>
    <n v="18.91"/>
    <n v="150"/>
    <x v="0"/>
  </r>
  <r>
    <s v="Sweats"/>
    <s v="Sweats"/>
    <s v="009194-04"/>
    <x v="0"/>
    <x v="0"/>
    <x v="3"/>
    <x v="4"/>
    <x v="0"/>
    <x v="0"/>
    <m/>
    <s v="UnAvailable, Vietnam"/>
    <n v="18.91"/>
    <n v="18.91"/>
    <n v="600"/>
    <x v="0"/>
  </r>
  <r>
    <s v="Sweats"/>
    <s v="Sweats"/>
    <s v="009194-05"/>
    <x v="0"/>
    <x v="0"/>
    <x v="4"/>
    <x v="2"/>
    <x v="0"/>
    <x v="0"/>
    <m/>
    <s v="UnAvailable, Vietnam"/>
    <n v="18.91"/>
    <n v="18.91"/>
    <n v="200"/>
    <x v="0"/>
  </r>
  <r>
    <s v="Sweats"/>
    <s v="Sweats"/>
    <s v="009194-05"/>
    <x v="0"/>
    <x v="0"/>
    <x v="4"/>
    <x v="3"/>
    <x v="0"/>
    <x v="0"/>
    <m/>
    <s v="UnAvailable, Vietnam"/>
    <n v="18.91"/>
    <n v="18.91"/>
    <n v="100"/>
    <x v="0"/>
  </r>
  <r>
    <s v="Sweats"/>
    <s v="Sweats"/>
    <s v="009194-05"/>
    <x v="0"/>
    <x v="0"/>
    <x v="4"/>
    <x v="4"/>
    <x v="0"/>
    <x v="0"/>
    <m/>
    <s v="UnAvailable, Vietnam"/>
    <n v="18.91"/>
    <n v="18.91"/>
    <n v="250"/>
    <x v="0"/>
  </r>
  <r>
    <s v="Sweats"/>
    <s v="Sweats"/>
    <s v="009194-05"/>
    <x v="0"/>
    <x v="0"/>
    <x v="4"/>
    <x v="2"/>
    <x v="1"/>
    <x v="1"/>
    <m/>
    <s v="UnAvailable, Vietnam"/>
    <n v="18.91"/>
    <n v="18.91"/>
    <n v="200"/>
    <x v="0"/>
  </r>
  <r>
    <s v="Sweats"/>
    <s v="Sweats"/>
    <m/>
    <x v="1"/>
    <x v="1"/>
    <x v="0"/>
    <x v="0"/>
    <x v="2"/>
    <x v="0"/>
    <m/>
    <s v="UnAvailable, Vietnam"/>
    <n v="15.5"/>
    <n v="15.5"/>
    <n v="1300"/>
    <x v="0"/>
  </r>
  <r>
    <s v="Sweats"/>
    <s v="Sweats"/>
    <m/>
    <x v="1"/>
    <x v="1"/>
    <x v="0"/>
    <x v="1"/>
    <x v="2"/>
    <x v="0"/>
    <m/>
    <s v="UnAvailable, Vietnam"/>
    <n v="15.5"/>
    <n v="15.5"/>
    <n v="350"/>
    <x v="0"/>
  </r>
  <r>
    <s v="Sweats"/>
    <s v="Sweats"/>
    <m/>
    <x v="1"/>
    <x v="1"/>
    <x v="0"/>
    <x v="2"/>
    <x v="0"/>
    <x v="0"/>
    <m/>
    <s v="UnAvailable, Vietnam"/>
    <n v="15.5"/>
    <n v="15.5"/>
    <n v="500"/>
    <x v="0"/>
  </r>
  <r>
    <s v="Sweats"/>
    <s v="Sweats"/>
    <m/>
    <x v="1"/>
    <x v="1"/>
    <x v="0"/>
    <x v="3"/>
    <x v="0"/>
    <x v="0"/>
    <m/>
    <s v="UnAvailable, Vietnam"/>
    <n v="15.5"/>
    <n v="15.5"/>
    <n v="200"/>
    <x v="0"/>
  </r>
  <r>
    <s v="Sweats"/>
    <s v="Sweats"/>
    <m/>
    <x v="1"/>
    <x v="1"/>
    <x v="0"/>
    <x v="4"/>
    <x v="0"/>
    <x v="0"/>
    <m/>
    <s v="UnAvailable, Vietnam"/>
    <n v="15.5"/>
    <n v="15.5"/>
    <n v="750"/>
    <x v="0"/>
  </r>
  <r>
    <s v="Sweats"/>
    <s v="Sweats"/>
    <m/>
    <x v="1"/>
    <x v="1"/>
    <x v="3"/>
    <x v="0"/>
    <x v="2"/>
    <x v="0"/>
    <m/>
    <s v="UnAvailable, Vietnam"/>
    <n v="15.5"/>
    <n v="15.5"/>
    <n v="1200"/>
    <x v="0"/>
  </r>
  <r>
    <s v="Sweats"/>
    <s v="Sweats"/>
    <m/>
    <x v="1"/>
    <x v="1"/>
    <x v="3"/>
    <x v="1"/>
    <x v="2"/>
    <x v="0"/>
    <m/>
    <s v="UnAvailable, Vietnam"/>
    <n v="15.5"/>
    <n v="15.5"/>
    <n v="300"/>
    <x v="0"/>
  </r>
  <r>
    <s v="Sweats"/>
    <s v="Sweats"/>
    <m/>
    <x v="1"/>
    <x v="1"/>
    <x v="3"/>
    <x v="2"/>
    <x v="0"/>
    <x v="0"/>
    <m/>
    <s v="UnAvailable, Vietnam"/>
    <n v="15.5"/>
    <n v="15.5"/>
    <n v="400"/>
    <x v="0"/>
  </r>
  <r>
    <s v="Sweats"/>
    <s v="Sweats"/>
    <m/>
    <x v="1"/>
    <x v="1"/>
    <x v="3"/>
    <x v="3"/>
    <x v="0"/>
    <x v="0"/>
    <m/>
    <s v="UnAvailable, Vietnam"/>
    <n v="15.5"/>
    <n v="15.5"/>
    <n v="100"/>
    <x v="0"/>
  </r>
  <r>
    <s v="Sweats"/>
    <s v="Sweats"/>
    <m/>
    <x v="1"/>
    <x v="1"/>
    <x v="3"/>
    <x v="4"/>
    <x v="0"/>
    <x v="0"/>
    <m/>
    <s v="UnAvailable, Vietnam"/>
    <n v="15.5"/>
    <n v="15.5"/>
    <n v="700"/>
    <x v="0"/>
  </r>
  <r>
    <s v="Sweats"/>
    <s v="Sweats"/>
    <m/>
    <x v="1"/>
    <x v="1"/>
    <x v="1"/>
    <x v="0"/>
    <x v="2"/>
    <x v="0"/>
    <m/>
    <s v="UnAvailable, Vietnam"/>
    <n v="15.5"/>
    <n v="15.5"/>
    <n v="800"/>
    <x v="0"/>
  </r>
  <r>
    <s v="Sweats"/>
    <s v="Sweats"/>
    <m/>
    <x v="1"/>
    <x v="1"/>
    <x v="1"/>
    <x v="1"/>
    <x v="2"/>
    <x v="0"/>
    <m/>
    <s v="UnAvailable, Vietnam"/>
    <n v="15.5"/>
    <n v="15.5"/>
    <n v="300"/>
    <x v="0"/>
  </r>
  <r>
    <s v="Sweats"/>
    <s v="Sweats"/>
    <m/>
    <x v="1"/>
    <x v="1"/>
    <x v="1"/>
    <x v="2"/>
    <x v="0"/>
    <x v="0"/>
    <m/>
    <s v="UnAvailable, Vietnam"/>
    <n v="15.5"/>
    <n v="15.5"/>
    <n v="400"/>
    <x v="0"/>
  </r>
  <r>
    <s v="Sweats"/>
    <s v="Sweats"/>
    <m/>
    <x v="1"/>
    <x v="1"/>
    <x v="1"/>
    <x v="3"/>
    <x v="0"/>
    <x v="0"/>
    <m/>
    <s v="UnAvailable, Vietnam"/>
    <n v="15.5"/>
    <n v="15.5"/>
    <n v="100"/>
    <x v="0"/>
  </r>
  <r>
    <s v="Sweats"/>
    <s v="Sweats"/>
    <m/>
    <x v="1"/>
    <x v="1"/>
    <x v="1"/>
    <x v="4"/>
    <x v="0"/>
    <x v="0"/>
    <m/>
    <s v="UnAvailable, Vietnam"/>
    <n v="15.5"/>
    <n v="15.5"/>
    <n v="600"/>
    <x v="0"/>
  </r>
  <r>
    <s v="Sweats"/>
    <s v="Sweats"/>
    <m/>
    <x v="1"/>
    <x v="1"/>
    <x v="2"/>
    <x v="0"/>
    <x v="2"/>
    <x v="0"/>
    <m/>
    <s v="UnAvailable, Vietnam"/>
    <n v="15.5"/>
    <n v="15.5"/>
    <n v="800"/>
    <x v="0"/>
  </r>
  <r>
    <s v="Sweats"/>
    <s v="Sweats"/>
    <m/>
    <x v="1"/>
    <x v="1"/>
    <x v="2"/>
    <x v="1"/>
    <x v="2"/>
    <x v="0"/>
    <m/>
    <s v="UnAvailable, Vietnam"/>
    <n v="15.5"/>
    <n v="15.5"/>
    <n v="300"/>
    <x v="0"/>
  </r>
  <r>
    <s v="Sweats"/>
    <s v="Sweats"/>
    <m/>
    <x v="1"/>
    <x v="1"/>
    <x v="2"/>
    <x v="2"/>
    <x v="0"/>
    <x v="0"/>
    <m/>
    <s v="UnAvailable, Vietnam"/>
    <n v="15.5"/>
    <n v="15.5"/>
    <n v="300"/>
    <x v="0"/>
  </r>
  <r>
    <s v="Sweats"/>
    <s v="Sweats"/>
    <m/>
    <x v="1"/>
    <x v="1"/>
    <x v="2"/>
    <x v="3"/>
    <x v="0"/>
    <x v="0"/>
    <m/>
    <s v="UnAvailable, Vietnam"/>
    <n v="15.5"/>
    <n v="15.5"/>
    <n v="100"/>
    <x v="0"/>
  </r>
  <r>
    <s v="Sweats"/>
    <s v="Sweats"/>
    <m/>
    <x v="1"/>
    <x v="1"/>
    <x v="2"/>
    <x v="4"/>
    <x v="0"/>
    <x v="0"/>
    <m/>
    <s v="UnAvailable, Vietnam"/>
    <n v="15.5"/>
    <n v="15.5"/>
    <n v="600"/>
    <x v="0"/>
  </r>
  <r>
    <s v="Sweats"/>
    <s v="Sweats"/>
    <m/>
    <x v="2"/>
    <x v="1"/>
    <x v="0"/>
    <x v="0"/>
    <x v="2"/>
    <x v="0"/>
    <m/>
    <s v="UnAvailable, Vietnam"/>
    <n v="20.86"/>
    <n v="20.86"/>
    <n v="1300"/>
    <x v="0"/>
  </r>
  <r>
    <s v="Sweats"/>
    <s v="Sweats"/>
    <m/>
    <x v="2"/>
    <x v="1"/>
    <x v="0"/>
    <x v="1"/>
    <x v="2"/>
    <x v="0"/>
    <m/>
    <s v="UnAvailable, Vietnam"/>
    <n v="20.86"/>
    <n v="20.86"/>
    <n v="350"/>
    <x v="0"/>
  </r>
  <r>
    <s v="Sweats"/>
    <s v="Sweats"/>
    <m/>
    <x v="2"/>
    <x v="1"/>
    <x v="0"/>
    <x v="2"/>
    <x v="0"/>
    <x v="0"/>
    <m/>
    <s v="UnAvailable, Vietnam"/>
    <n v="20.86"/>
    <n v="20.86"/>
    <n v="500"/>
    <x v="0"/>
  </r>
  <r>
    <s v="Sweats"/>
    <s v="Sweats"/>
    <m/>
    <x v="2"/>
    <x v="1"/>
    <x v="0"/>
    <x v="3"/>
    <x v="0"/>
    <x v="0"/>
    <m/>
    <s v="UnAvailable, Vietnam"/>
    <n v="20.86"/>
    <n v="20.86"/>
    <n v="200"/>
    <x v="0"/>
  </r>
  <r>
    <s v="Sweats"/>
    <s v="Sweats"/>
    <m/>
    <x v="2"/>
    <x v="1"/>
    <x v="0"/>
    <x v="4"/>
    <x v="0"/>
    <x v="0"/>
    <m/>
    <s v="UnAvailable, Vietnam"/>
    <n v="20.86"/>
    <n v="20.86"/>
    <n v="750"/>
    <x v="0"/>
  </r>
  <r>
    <s v="Sweats"/>
    <s v="Sweats"/>
    <m/>
    <x v="2"/>
    <x v="1"/>
    <x v="3"/>
    <x v="0"/>
    <x v="2"/>
    <x v="0"/>
    <m/>
    <s v="UnAvailable, Vietnam"/>
    <n v="20.86"/>
    <n v="20.86"/>
    <n v="1200"/>
    <x v="0"/>
  </r>
  <r>
    <s v="Sweats"/>
    <s v="Sweats"/>
    <m/>
    <x v="2"/>
    <x v="1"/>
    <x v="3"/>
    <x v="1"/>
    <x v="2"/>
    <x v="0"/>
    <m/>
    <s v="UnAvailable, Vietnam"/>
    <n v="20.86"/>
    <n v="20.86"/>
    <n v="300"/>
    <x v="0"/>
  </r>
  <r>
    <s v="Sweats"/>
    <s v="Sweats"/>
    <m/>
    <x v="2"/>
    <x v="1"/>
    <x v="3"/>
    <x v="2"/>
    <x v="0"/>
    <x v="0"/>
    <m/>
    <s v="UnAvailable, Vietnam"/>
    <n v="20.86"/>
    <n v="20.86"/>
    <n v="400"/>
    <x v="0"/>
  </r>
  <r>
    <s v="Sweats"/>
    <s v="Sweats"/>
    <m/>
    <x v="2"/>
    <x v="1"/>
    <x v="3"/>
    <x v="3"/>
    <x v="0"/>
    <x v="0"/>
    <m/>
    <s v="UnAvailable, Vietnam"/>
    <n v="20.86"/>
    <n v="20.86"/>
    <n v="100"/>
    <x v="0"/>
  </r>
  <r>
    <s v="Sweats"/>
    <s v="Sweats"/>
    <m/>
    <x v="2"/>
    <x v="1"/>
    <x v="3"/>
    <x v="4"/>
    <x v="0"/>
    <x v="0"/>
    <m/>
    <s v="UnAvailable, Vietnam"/>
    <n v="20.86"/>
    <n v="20.86"/>
    <n v="700"/>
    <x v="0"/>
  </r>
  <r>
    <s v="Sweats"/>
    <s v="Sweats"/>
    <m/>
    <x v="2"/>
    <x v="1"/>
    <x v="1"/>
    <x v="0"/>
    <x v="2"/>
    <x v="0"/>
    <m/>
    <s v="UnAvailable, Vietnam"/>
    <n v="20.86"/>
    <n v="20.86"/>
    <n v="800"/>
    <x v="0"/>
  </r>
  <r>
    <s v="Sweats"/>
    <s v="Sweats"/>
    <m/>
    <x v="2"/>
    <x v="1"/>
    <x v="1"/>
    <x v="1"/>
    <x v="2"/>
    <x v="0"/>
    <m/>
    <s v="UnAvailable, Vietnam"/>
    <n v="20.86"/>
    <n v="20.86"/>
    <n v="300"/>
    <x v="0"/>
  </r>
  <r>
    <s v="Sweats"/>
    <s v="Sweats"/>
    <m/>
    <x v="2"/>
    <x v="1"/>
    <x v="1"/>
    <x v="2"/>
    <x v="0"/>
    <x v="0"/>
    <m/>
    <s v="UnAvailable, Vietnam"/>
    <n v="20.86"/>
    <n v="20.86"/>
    <n v="400"/>
    <x v="0"/>
  </r>
  <r>
    <s v="Sweats"/>
    <s v="Sweats"/>
    <m/>
    <x v="2"/>
    <x v="1"/>
    <x v="1"/>
    <x v="3"/>
    <x v="0"/>
    <x v="0"/>
    <m/>
    <s v="UnAvailable, Vietnam"/>
    <n v="20.86"/>
    <n v="20.86"/>
    <n v="100"/>
    <x v="0"/>
  </r>
  <r>
    <s v="Sweats"/>
    <s v="Sweats"/>
    <m/>
    <x v="2"/>
    <x v="1"/>
    <x v="1"/>
    <x v="4"/>
    <x v="0"/>
    <x v="0"/>
    <m/>
    <s v="UnAvailable, Vietnam"/>
    <n v="20.86"/>
    <n v="20.86"/>
    <n v="600"/>
    <x v="0"/>
  </r>
  <r>
    <s v="Sweats"/>
    <s v="Sweats"/>
    <m/>
    <x v="2"/>
    <x v="1"/>
    <x v="2"/>
    <x v="0"/>
    <x v="2"/>
    <x v="0"/>
    <m/>
    <s v="UnAvailable, Vietnam"/>
    <n v="20.86"/>
    <n v="20.86"/>
    <n v="800"/>
    <x v="0"/>
  </r>
  <r>
    <s v="Sweats"/>
    <s v="Sweats"/>
    <m/>
    <x v="2"/>
    <x v="1"/>
    <x v="2"/>
    <x v="1"/>
    <x v="2"/>
    <x v="0"/>
    <m/>
    <s v="UnAvailable, Vietnam"/>
    <n v="20.86"/>
    <n v="20.86"/>
    <n v="300"/>
    <x v="0"/>
  </r>
  <r>
    <s v="Sweats"/>
    <s v="Sweats"/>
    <m/>
    <x v="2"/>
    <x v="1"/>
    <x v="2"/>
    <x v="2"/>
    <x v="0"/>
    <x v="0"/>
    <m/>
    <s v="UnAvailable, Vietnam"/>
    <n v="20.86"/>
    <n v="20.86"/>
    <n v="300"/>
    <x v="0"/>
  </r>
  <r>
    <s v="Sweats"/>
    <s v="Sweats"/>
    <m/>
    <x v="2"/>
    <x v="1"/>
    <x v="2"/>
    <x v="3"/>
    <x v="0"/>
    <x v="0"/>
    <m/>
    <s v="UnAvailable, Vietnam"/>
    <n v="20.86"/>
    <n v="20.86"/>
    <n v="100"/>
    <x v="0"/>
  </r>
  <r>
    <s v="Sweats"/>
    <s v="Sweats"/>
    <m/>
    <x v="2"/>
    <x v="1"/>
    <x v="2"/>
    <x v="4"/>
    <x v="0"/>
    <x v="0"/>
    <m/>
    <s v="UnAvailable, Vietnam"/>
    <n v="20.86"/>
    <n v="20.86"/>
    <n v="600"/>
    <x v="0"/>
  </r>
  <r>
    <s v="Sweats"/>
    <s v="Sweats"/>
    <m/>
    <x v="3"/>
    <x v="1"/>
    <x v="5"/>
    <x v="0"/>
    <x v="2"/>
    <x v="2"/>
    <m/>
    <s v="UnAvailable, Vietnam"/>
    <n v="17.5"/>
    <n v="17.5"/>
    <n v="600"/>
    <x v="0"/>
  </r>
  <r>
    <s v="Sweats"/>
    <s v="Sweats"/>
    <m/>
    <x v="3"/>
    <x v="1"/>
    <x v="5"/>
    <x v="1"/>
    <x v="2"/>
    <x v="2"/>
    <m/>
    <s v="UnAvailable, Vietnam"/>
    <n v="17.5"/>
    <n v="17.5"/>
    <n v="260"/>
    <x v="0"/>
  </r>
  <r>
    <s v="Sweats"/>
    <s v="Sweats"/>
    <m/>
    <x v="3"/>
    <x v="1"/>
    <x v="5"/>
    <x v="3"/>
    <x v="0"/>
    <x v="2"/>
    <m/>
    <s v="UnAvailable, Vietnam"/>
    <n v="17.5"/>
    <n v="17.5"/>
    <n v="100"/>
    <x v="0"/>
  </r>
  <r>
    <s v="Sweats"/>
    <s v="Sweats"/>
    <m/>
    <x v="3"/>
    <x v="1"/>
    <x v="5"/>
    <x v="4"/>
    <x v="0"/>
    <x v="2"/>
    <m/>
    <s v="UnAvailable, Vietnam"/>
    <n v="17.5"/>
    <n v="17.5"/>
    <n v="400"/>
    <x v="0"/>
  </r>
  <r>
    <s v="Sweats"/>
    <s v="Sweats"/>
    <m/>
    <x v="3"/>
    <x v="1"/>
    <x v="6"/>
    <x v="0"/>
    <x v="2"/>
    <x v="2"/>
    <m/>
    <s v="UnAvailable, Vietnam"/>
    <n v="17.5"/>
    <n v="17.5"/>
    <n v="800"/>
    <x v="0"/>
  </r>
  <r>
    <s v="Sweats"/>
    <s v="Sweats"/>
    <m/>
    <x v="3"/>
    <x v="1"/>
    <x v="6"/>
    <x v="1"/>
    <x v="2"/>
    <x v="2"/>
    <m/>
    <s v="UnAvailable, Vietnam"/>
    <n v="17.5"/>
    <n v="17.5"/>
    <n v="300"/>
    <x v="0"/>
  </r>
  <r>
    <s v="Sweats"/>
    <s v="Sweats"/>
    <m/>
    <x v="3"/>
    <x v="1"/>
    <x v="6"/>
    <x v="2"/>
    <x v="0"/>
    <x v="2"/>
    <m/>
    <s v="UnAvailable, Vietnam"/>
    <n v="17.5"/>
    <n v="17.5"/>
    <n v="258"/>
    <x v="0"/>
  </r>
  <r>
    <s v="Sweats"/>
    <s v="Sweats"/>
    <m/>
    <x v="3"/>
    <x v="1"/>
    <x v="6"/>
    <x v="3"/>
    <x v="0"/>
    <x v="2"/>
    <m/>
    <s v="UnAvailable, Vietnam"/>
    <n v="17.5"/>
    <n v="17.5"/>
    <n v="100"/>
    <x v="0"/>
  </r>
  <r>
    <s v="Sweats"/>
    <s v="Sweats"/>
    <m/>
    <x v="3"/>
    <x v="1"/>
    <x v="6"/>
    <x v="4"/>
    <x v="0"/>
    <x v="2"/>
    <m/>
    <s v="UnAvailable, Vietnam"/>
    <n v="17.5"/>
    <n v="17.5"/>
    <n v="400"/>
    <x v="0"/>
  </r>
  <r>
    <s v="Sweats"/>
    <s v="Sweats"/>
    <m/>
    <x v="4"/>
    <x v="2"/>
    <x v="7"/>
    <x v="0"/>
    <x v="1"/>
    <x v="3"/>
    <m/>
    <s v="UnAvailable, Vietnam"/>
    <m/>
    <m/>
    <n v="600"/>
    <x v="1"/>
  </r>
  <r>
    <s v="Sweats"/>
    <s v="Sweats"/>
    <m/>
    <x v="5"/>
    <x v="3"/>
    <x v="7"/>
    <x v="0"/>
    <x v="1"/>
    <x v="3"/>
    <m/>
    <s v="UnAvailable, Vietnam"/>
    <m/>
    <m/>
    <n v="600"/>
    <x v="1"/>
  </r>
  <r>
    <s v="Sweats"/>
    <s v="Sweats"/>
    <m/>
    <x v="6"/>
    <x v="4"/>
    <x v="7"/>
    <x v="0"/>
    <x v="1"/>
    <x v="3"/>
    <m/>
    <s v="UnAvailable, Vietnam"/>
    <m/>
    <m/>
    <n v="900"/>
    <x v="1"/>
  </r>
  <r>
    <s v="Sweats"/>
    <s v="Sweats"/>
    <m/>
    <x v="7"/>
    <x v="5"/>
    <x v="7"/>
    <x v="0"/>
    <x v="1"/>
    <x v="3"/>
    <m/>
    <s v="UnAvailable, Vietnam"/>
    <m/>
    <m/>
    <n v="900"/>
    <x v="1"/>
  </r>
  <r>
    <s v="Sweats"/>
    <s v="Sweats"/>
    <m/>
    <x v="8"/>
    <x v="6"/>
    <x v="7"/>
    <x v="0"/>
    <x v="1"/>
    <x v="3"/>
    <m/>
    <s v="UnAvailable, Vietnam"/>
    <m/>
    <m/>
    <n v="600"/>
    <x v="1"/>
  </r>
  <r>
    <s v="Sweats"/>
    <s v="Sweats"/>
    <m/>
    <x v="9"/>
    <x v="7"/>
    <x v="7"/>
    <x v="0"/>
    <x v="1"/>
    <x v="3"/>
    <m/>
    <s v="UnAvailable, Vietnam"/>
    <m/>
    <m/>
    <n v="600"/>
    <x v="1"/>
  </r>
  <r>
    <s v="Sweats"/>
    <s v="Sweats"/>
    <m/>
    <x v="10"/>
    <x v="8"/>
    <x v="7"/>
    <x v="0"/>
    <x v="1"/>
    <x v="3"/>
    <m/>
    <s v="UnAvailable, Vietnam"/>
    <m/>
    <m/>
    <n v="900"/>
    <x v="1"/>
  </r>
  <r>
    <s v="Sweats"/>
    <s v="Sweats"/>
    <m/>
    <x v="11"/>
    <x v="9"/>
    <x v="7"/>
    <x v="0"/>
    <x v="1"/>
    <x v="3"/>
    <m/>
    <s v="UnAvailable, Vietnam"/>
    <m/>
    <m/>
    <n v="300"/>
    <x v="1"/>
  </r>
  <r>
    <s v="Sweats"/>
    <s v="Sweats"/>
    <m/>
    <x v="12"/>
    <x v="10"/>
    <x v="7"/>
    <x v="0"/>
    <x v="1"/>
    <x v="3"/>
    <m/>
    <s v="UnAvailable, Vietnam"/>
    <m/>
    <m/>
    <n v="300"/>
    <x v="1"/>
  </r>
  <r>
    <s v="Sweats"/>
    <s v="Sweats"/>
    <m/>
    <x v="13"/>
    <x v="11"/>
    <x v="7"/>
    <x v="0"/>
    <x v="1"/>
    <x v="3"/>
    <m/>
    <s v="UnAvailable, Vietnam"/>
    <m/>
    <m/>
    <n v="300"/>
    <x v="1"/>
  </r>
  <r>
    <s v="Sweats"/>
    <s v="Sweats"/>
    <m/>
    <x v="14"/>
    <x v="12"/>
    <x v="7"/>
    <x v="0"/>
    <x v="1"/>
    <x v="3"/>
    <m/>
    <s v="UnAvailable, Vietnam"/>
    <m/>
    <m/>
    <n v="600"/>
    <x v="1"/>
  </r>
  <r>
    <s v="Sweats"/>
    <s v="Sweats"/>
    <m/>
    <x v="15"/>
    <x v="13"/>
    <x v="7"/>
    <x v="0"/>
    <x v="1"/>
    <x v="3"/>
    <m/>
    <s v="UnAvailable, Vietnam"/>
    <m/>
    <m/>
    <n v="300"/>
    <x v="1"/>
  </r>
  <r>
    <s v="Sweats"/>
    <s v="Sweats"/>
    <m/>
    <x v="16"/>
    <x v="14"/>
    <x v="7"/>
    <x v="0"/>
    <x v="1"/>
    <x v="3"/>
    <m/>
    <s v="UnAvailable, Vietnam"/>
    <m/>
    <m/>
    <n v="300"/>
    <x v="1"/>
  </r>
  <r>
    <s v="Sweats"/>
    <s v="Sweats"/>
    <m/>
    <x v="17"/>
    <x v="15"/>
    <x v="7"/>
    <x v="0"/>
    <x v="1"/>
    <x v="3"/>
    <m/>
    <s v="UnAvailable, Vietnam"/>
    <m/>
    <m/>
    <n v="600"/>
    <x v="1"/>
  </r>
  <r>
    <s v="Sweats"/>
    <s v="Sweats"/>
    <m/>
    <x v="18"/>
    <x v="16"/>
    <x v="7"/>
    <x v="0"/>
    <x v="1"/>
    <x v="3"/>
    <m/>
    <s v="UnAvailable, Vietnam"/>
    <m/>
    <m/>
    <n v="300"/>
    <x v="1"/>
  </r>
  <r>
    <s v="Sweats"/>
    <s v="Sweats"/>
    <m/>
    <x v="19"/>
    <x v="17"/>
    <x v="7"/>
    <x v="0"/>
    <x v="1"/>
    <x v="3"/>
    <m/>
    <s v="UnAvailable, Vietnam"/>
    <m/>
    <m/>
    <n v="300"/>
    <x v="1"/>
  </r>
  <r>
    <s v="Sweats"/>
    <s v="Sweats"/>
    <m/>
    <x v="20"/>
    <x v="18"/>
    <x v="7"/>
    <x v="0"/>
    <x v="1"/>
    <x v="3"/>
    <m/>
    <s v="UnAvailable, Vietnam"/>
    <m/>
    <m/>
    <n v="300"/>
    <x v="1"/>
  </r>
  <r>
    <s v="Sweats"/>
    <s v="Sweats"/>
    <m/>
    <x v="21"/>
    <x v="19"/>
    <x v="7"/>
    <x v="0"/>
    <x v="1"/>
    <x v="3"/>
    <m/>
    <s v="UnAvailable, Vietnam"/>
    <m/>
    <m/>
    <n v="300"/>
    <x v="1"/>
  </r>
  <r>
    <s v="Pants"/>
    <s v="Casual"/>
    <m/>
    <x v="22"/>
    <x v="1"/>
    <x v="0"/>
    <x v="0"/>
    <x v="3"/>
    <x v="0"/>
    <m/>
    <s v="UnAvailable, Vietnam"/>
    <n v="22.45"/>
    <n v="22.45"/>
    <n v="650"/>
    <x v="0"/>
  </r>
  <r>
    <s v="Pants"/>
    <s v="Casual"/>
    <m/>
    <x v="22"/>
    <x v="1"/>
    <x v="0"/>
    <x v="1"/>
    <x v="3"/>
    <x v="0"/>
    <m/>
    <s v="UnAvailable, Vietnam"/>
    <n v="22.45"/>
    <n v="22.45"/>
    <n v="250"/>
    <x v="0"/>
  </r>
  <r>
    <s v="Pants"/>
    <s v="Casual"/>
    <m/>
    <x v="22"/>
    <x v="1"/>
    <x v="3"/>
    <x v="0"/>
    <x v="3"/>
    <x v="0"/>
    <m/>
    <s v="UnAvailable, Vietnam"/>
    <n v="22.45"/>
    <n v="22.45"/>
    <n v="350"/>
    <x v="0"/>
  </r>
  <r>
    <s v="Pants"/>
    <s v="Casual"/>
    <m/>
    <x v="22"/>
    <x v="1"/>
    <x v="3"/>
    <x v="1"/>
    <x v="3"/>
    <x v="0"/>
    <m/>
    <s v="UnAvailable, Vietnam"/>
    <n v="22.45"/>
    <n v="22.45"/>
    <n v="200"/>
    <x v="0"/>
  </r>
  <r>
    <s v="Pants"/>
    <s v="Casual"/>
    <m/>
    <x v="22"/>
    <x v="1"/>
    <x v="1"/>
    <x v="0"/>
    <x v="3"/>
    <x v="0"/>
    <m/>
    <s v="UnAvailable, Vietnam"/>
    <n v="22.45"/>
    <n v="22.45"/>
    <n v="350"/>
    <x v="0"/>
  </r>
  <r>
    <s v="Pants"/>
    <s v="Casual"/>
    <m/>
    <x v="22"/>
    <x v="1"/>
    <x v="1"/>
    <x v="1"/>
    <x v="3"/>
    <x v="0"/>
    <m/>
    <s v="UnAvailable, Vietnam"/>
    <n v="22.45"/>
    <n v="22.45"/>
    <n v="200"/>
    <x v="0"/>
  </r>
  <r>
    <s v="Pants"/>
    <s v="Casual"/>
    <m/>
    <x v="22"/>
    <x v="1"/>
    <x v="2"/>
    <x v="0"/>
    <x v="3"/>
    <x v="0"/>
    <m/>
    <s v="UnAvailable, Vietnam"/>
    <n v="22.45"/>
    <n v="22.45"/>
    <n v="350"/>
    <x v="0"/>
  </r>
  <r>
    <s v="Pants"/>
    <s v="Casual"/>
    <m/>
    <x v="22"/>
    <x v="1"/>
    <x v="2"/>
    <x v="1"/>
    <x v="3"/>
    <x v="0"/>
    <m/>
    <s v="UnAvailable, Vietnam"/>
    <n v="22.45"/>
    <n v="22.45"/>
    <n v="20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7">
  <r>
    <s v="AW26"/>
    <s v="DROP 4"/>
    <x v="0"/>
    <s v="#077465"/>
    <x v="0"/>
    <x v="0"/>
    <x v="0"/>
    <s v="POLO (LS)"/>
    <s v="009194-01"/>
    <x v="0"/>
    <n v="15"/>
    <m/>
    <n v="1"/>
    <n v="2"/>
    <n v="2"/>
    <n v="1"/>
    <m/>
    <m/>
    <n v="6"/>
    <m/>
    <n v="0"/>
  </r>
  <r>
    <s v="AW26"/>
    <s v="DROP 4"/>
    <x v="0"/>
    <s v="#077465"/>
    <x v="0"/>
    <x v="0"/>
    <x v="0"/>
    <s v="POLO (LS)"/>
    <s v="009194-01"/>
    <x v="1"/>
    <n v="4"/>
    <n v="1"/>
    <n v="1"/>
    <n v="3"/>
    <n v="3"/>
    <n v="2"/>
    <n v="1"/>
    <n v="1"/>
    <n v="12"/>
    <m/>
    <n v="0"/>
  </r>
  <r>
    <s v="AW26"/>
    <s v="DROP 4"/>
    <x v="0"/>
    <s v="#077465"/>
    <x v="0"/>
    <x v="0"/>
    <x v="0"/>
    <s v="POLO (LS)"/>
    <s v="009194-01"/>
    <x v="2"/>
    <n v="6"/>
    <n v="1"/>
    <n v="1"/>
    <n v="2"/>
    <n v="2"/>
    <n v="1"/>
    <n v="1"/>
    <m/>
    <n v="8"/>
    <m/>
    <n v="0"/>
  </r>
  <r>
    <s v="AW26"/>
    <s v="DROP 4"/>
    <x v="0"/>
    <s v="#077465"/>
    <x v="0"/>
    <x v="0"/>
    <x v="0"/>
    <s v="POLO (LS)"/>
    <s v="009194-01"/>
    <x v="3"/>
    <m/>
    <n v="10"/>
    <n v="25"/>
    <n v="54"/>
    <n v="54"/>
    <n v="29"/>
    <n v="10"/>
    <n v="4"/>
    <n v="186"/>
    <m/>
    <n v="0"/>
  </r>
  <r>
    <s v="AW26"/>
    <s v="DROP 4"/>
    <x v="0"/>
    <s v="#077465"/>
    <x v="0"/>
    <x v="0"/>
    <x v="0"/>
    <s v="POLO (LS)"/>
    <s v="009194-01"/>
    <x v="4"/>
    <m/>
    <n v="5"/>
    <n v="13"/>
    <n v="66"/>
    <n v="73"/>
    <n v="39"/>
    <n v="14"/>
    <n v="4"/>
    <n v="214"/>
    <m/>
    <n v="0"/>
  </r>
  <r>
    <s v="AW26"/>
    <s v="DROP 4"/>
    <x v="0"/>
    <s v="#077465"/>
    <x v="0"/>
    <x v="0"/>
    <x v="0"/>
    <s v="POLO (LS)"/>
    <s v="009194-01"/>
    <x v="5"/>
    <m/>
    <n v="15"/>
    <n v="38"/>
    <n v="120"/>
    <n v="127"/>
    <n v="68"/>
    <n v="24"/>
    <n v="8"/>
    <n v="400"/>
    <n v="18.91"/>
    <n v="7564"/>
  </r>
  <r>
    <s v="AW26"/>
    <s v="DROP 4"/>
    <x v="0"/>
    <s v="#077466"/>
    <x v="0"/>
    <x v="1"/>
    <x v="0"/>
    <s v="POLO (LS)"/>
    <s v="009194-01"/>
    <x v="4"/>
    <m/>
    <n v="6"/>
    <n v="44"/>
    <n v="56"/>
    <n v="50"/>
    <n v="28"/>
    <n v="12"/>
    <n v="4"/>
    <n v="200"/>
    <m/>
    <n v="0"/>
  </r>
  <r>
    <s v="AW26"/>
    <s v="DROP 4"/>
    <x v="0"/>
    <s v="#077466"/>
    <x v="0"/>
    <x v="1"/>
    <x v="0"/>
    <s v="POLO (LS)"/>
    <s v="009194-01"/>
    <x v="5"/>
    <m/>
    <n v="6"/>
    <n v="44"/>
    <n v="56"/>
    <n v="50"/>
    <n v="28"/>
    <n v="12"/>
    <n v="4"/>
    <n v="200"/>
    <n v="18.91"/>
    <n v="3782"/>
  </r>
  <r>
    <s v="AW26"/>
    <s v="DROP 4"/>
    <x v="0"/>
    <s v="#077467"/>
    <x v="0"/>
    <x v="2"/>
    <x v="0"/>
    <s v="POLO (LS)"/>
    <s v="009194-01"/>
    <x v="6"/>
    <n v="11"/>
    <n v="1"/>
    <n v="1"/>
    <n v="2"/>
    <n v="2"/>
    <n v="2"/>
    <n v="1"/>
    <m/>
    <n v="9"/>
    <m/>
    <n v="0"/>
  </r>
  <r>
    <s v="AW26"/>
    <s v="DROP 4"/>
    <x v="0"/>
    <s v="#077467"/>
    <x v="0"/>
    <x v="2"/>
    <x v="0"/>
    <s v="POLO (LS)"/>
    <s v="009194-01"/>
    <x v="0"/>
    <n v="28"/>
    <m/>
    <n v="1"/>
    <n v="2"/>
    <n v="2"/>
    <n v="1"/>
    <m/>
    <m/>
    <n v="6"/>
    <m/>
    <n v="0"/>
  </r>
  <r>
    <s v="AW26"/>
    <s v="DROP 4"/>
    <x v="0"/>
    <s v="#077467"/>
    <x v="0"/>
    <x v="2"/>
    <x v="0"/>
    <s v="POLO (LS)"/>
    <s v="009194-01"/>
    <x v="1"/>
    <n v="5"/>
    <n v="1"/>
    <n v="1"/>
    <n v="3"/>
    <n v="3"/>
    <n v="2"/>
    <n v="1"/>
    <n v="1"/>
    <n v="12"/>
    <m/>
    <n v="0"/>
  </r>
  <r>
    <s v="AW26"/>
    <s v="DROP 4"/>
    <x v="0"/>
    <s v="#077467"/>
    <x v="0"/>
    <x v="2"/>
    <x v="0"/>
    <s v="POLO (LS)"/>
    <s v="009194-01"/>
    <x v="3"/>
    <m/>
    <n v="16"/>
    <n v="44"/>
    <n v="93"/>
    <n v="93"/>
    <n v="60"/>
    <n v="16"/>
    <n v="5"/>
    <n v="327"/>
    <m/>
    <n v="0"/>
  </r>
  <r>
    <s v="AW26"/>
    <s v="DROP 4"/>
    <x v="0"/>
    <s v="#077467"/>
    <x v="0"/>
    <x v="2"/>
    <x v="0"/>
    <s v="POLO (LS)"/>
    <s v="009194-01"/>
    <x v="4"/>
    <m/>
    <n v="12"/>
    <n v="54"/>
    <n v="116"/>
    <n v="107"/>
    <n v="55"/>
    <n v="24"/>
    <n v="5"/>
    <n v="373"/>
    <m/>
    <n v="0"/>
  </r>
  <r>
    <s v="AW26"/>
    <s v="DROP 4"/>
    <x v="0"/>
    <s v="#077467"/>
    <x v="0"/>
    <x v="2"/>
    <x v="0"/>
    <s v="POLO (LS)"/>
    <s v="009194-01"/>
    <x v="5"/>
    <m/>
    <n v="28"/>
    <n v="98"/>
    <n v="209"/>
    <n v="200"/>
    <n v="115"/>
    <n v="40"/>
    <n v="10"/>
    <n v="700"/>
    <n v="18.91"/>
    <n v="13237"/>
  </r>
  <r>
    <s v="AW26"/>
    <s v="DROP 4"/>
    <x v="0"/>
    <s v="#077468"/>
    <x v="0"/>
    <x v="0"/>
    <x v="1"/>
    <s v="POLO (LS)"/>
    <s v="009194-02"/>
    <x v="0"/>
    <n v="8"/>
    <m/>
    <n v="1"/>
    <n v="2"/>
    <n v="2"/>
    <n v="1"/>
    <m/>
    <m/>
    <n v="6"/>
    <m/>
    <n v="0"/>
  </r>
  <r>
    <s v="AW26"/>
    <s v="DROP 4"/>
    <x v="0"/>
    <s v="#077468"/>
    <x v="0"/>
    <x v="0"/>
    <x v="1"/>
    <s v="POLO (LS)"/>
    <s v="009194-02"/>
    <x v="7"/>
    <n v="4"/>
    <n v="1"/>
    <n v="1"/>
    <n v="3"/>
    <n v="3"/>
    <n v="1"/>
    <n v="1"/>
    <m/>
    <n v="10"/>
    <m/>
    <n v="0"/>
  </r>
  <r>
    <s v="AW26"/>
    <s v="DROP 4"/>
    <x v="0"/>
    <s v="#077468"/>
    <x v="0"/>
    <x v="0"/>
    <x v="1"/>
    <s v="POLO (LS)"/>
    <s v="009194-02"/>
    <x v="3"/>
    <m/>
    <n v="4"/>
    <n v="12"/>
    <n v="28"/>
    <n v="28"/>
    <n v="12"/>
    <n v="4"/>
    <n v="0"/>
    <n v="88"/>
    <m/>
    <n v="0"/>
  </r>
  <r>
    <s v="AW26"/>
    <s v="DROP 4"/>
    <x v="0"/>
    <s v="#077468"/>
    <x v="0"/>
    <x v="0"/>
    <x v="1"/>
    <s v="POLO (LS)"/>
    <s v="009194-02"/>
    <x v="4"/>
    <m/>
    <n v="4"/>
    <n v="7"/>
    <n v="32"/>
    <n v="36"/>
    <n v="22"/>
    <n v="8"/>
    <n v="3"/>
    <n v="112"/>
    <m/>
    <n v="0"/>
  </r>
  <r>
    <s v="AW26"/>
    <s v="DROP 4"/>
    <x v="0"/>
    <s v="#077468"/>
    <x v="0"/>
    <x v="0"/>
    <x v="1"/>
    <s v="POLO (LS)"/>
    <s v="009194-02"/>
    <x v="5"/>
    <m/>
    <n v="8"/>
    <n v="19"/>
    <n v="60"/>
    <n v="64"/>
    <n v="34"/>
    <n v="12"/>
    <n v="3"/>
    <n v="200"/>
    <n v="18.91"/>
    <n v="3782"/>
  </r>
  <r>
    <s v="AW26"/>
    <s v="DROP 4"/>
    <x v="0"/>
    <s v="#077469"/>
    <x v="0"/>
    <x v="1"/>
    <x v="1"/>
    <s v="POLO (LS)"/>
    <s v="009194-02"/>
    <x v="4"/>
    <m/>
    <n v="5"/>
    <n v="33"/>
    <n v="42"/>
    <n v="38"/>
    <n v="21"/>
    <n v="9"/>
    <n v="2"/>
    <n v="150"/>
    <m/>
    <n v="0"/>
  </r>
  <r>
    <s v="AW26"/>
    <s v="DROP 4"/>
    <x v="0"/>
    <s v="#077469"/>
    <x v="0"/>
    <x v="1"/>
    <x v="1"/>
    <s v="POLO (LS)"/>
    <s v="009194-02"/>
    <x v="5"/>
    <m/>
    <n v="5"/>
    <n v="33"/>
    <n v="42"/>
    <n v="38"/>
    <n v="21"/>
    <n v="9"/>
    <n v="2"/>
    <n v="150"/>
    <n v="18.91"/>
    <n v="2836.5"/>
  </r>
  <r>
    <s v="AW26"/>
    <s v="DROP 4"/>
    <x v="0"/>
    <s v="#077470"/>
    <x v="0"/>
    <x v="2"/>
    <x v="1"/>
    <s v="POLO (LS)"/>
    <s v="009194-02"/>
    <x v="0"/>
    <n v="18"/>
    <m/>
    <n v="1"/>
    <n v="2"/>
    <n v="2"/>
    <n v="1"/>
    <m/>
    <m/>
    <n v="6"/>
    <m/>
    <n v="0"/>
  </r>
  <r>
    <s v="AW26"/>
    <s v="DROP 4"/>
    <x v="0"/>
    <s v="#077470"/>
    <x v="0"/>
    <x v="2"/>
    <x v="1"/>
    <s v="POLO (LS)"/>
    <s v="009194-02"/>
    <x v="8"/>
    <n v="4"/>
    <n v="1"/>
    <n v="1"/>
    <n v="3"/>
    <n v="3"/>
    <n v="1"/>
    <n v="1"/>
    <n v="1"/>
    <n v="11"/>
    <m/>
    <n v="0"/>
  </r>
  <r>
    <s v="AW26"/>
    <s v="DROP 4"/>
    <x v="0"/>
    <s v="#077470"/>
    <x v="0"/>
    <x v="2"/>
    <x v="1"/>
    <s v="POLO (LS)"/>
    <s v="009194-02"/>
    <x v="9"/>
    <n v="12"/>
    <n v="1"/>
    <n v="1"/>
    <n v="2"/>
    <n v="2"/>
    <n v="1"/>
    <n v="1"/>
    <m/>
    <n v="8"/>
    <m/>
    <n v="0"/>
  </r>
  <r>
    <s v="AW26"/>
    <s v="DROP 4"/>
    <x v="0"/>
    <s v="#077470"/>
    <x v="0"/>
    <x v="2"/>
    <x v="1"/>
    <s v="POLO (LS)"/>
    <s v="009194-02"/>
    <x v="3"/>
    <m/>
    <n v="16"/>
    <n v="34"/>
    <n v="72"/>
    <n v="72"/>
    <n v="34"/>
    <n v="16"/>
    <n v="4"/>
    <n v="248"/>
    <m/>
    <n v="0"/>
  </r>
  <r>
    <s v="AW26"/>
    <s v="DROP 4"/>
    <x v="0"/>
    <s v="#077470"/>
    <x v="0"/>
    <x v="2"/>
    <x v="1"/>
    <s v="POLO (LS)"/>
    <s v="009194-02"/>
    <x v="4"/>
    <m/>
    <n v="4"/>
    <n v="36"/>
    <n v="77"/>
    <n v="70"/>
    <n v="49"/>
    <n v="12"/>
    <n v="4"/>
    <n v="252"/>
    <m/>
    <n v="0"/>
  </r>
  <r>
    <s v="AW26"/>
    <s v="DROP 4"/>
    <x v="0"/>
    <s v="#077470"/>
    <x v="0"/>
    <x v="2"/>
    <x v="1"/>
    <s v="POLO (LS)"/>
    <s v="009194-02"/>
    <x v="5"/>
    <m/>
    <n v="20"/>
    <n v="70"/>
    <n v="149"/>
    <n v="142"/>
    <n v="83"/>
    <n v="28"/>
    <n v="8"/>
    <n v="500"/>
    <n v="18.91"/>
    <n v="9455"/>
  </r>
  <r>
    <s v="AW26"/>
    <s v="DROP 4"/>
    <x v="0"/>
    <s v="#077471"/>
    <x v="0"/>
    <x v="0"/>
    <x v="2"/>
    <s v="POLO (LS)"/>
    <s v="009194-03"/>
    <x v="6"/>
    <n v="11"/>
    <m/>
    <n v="1"/>
    <n v="2"/>
    <n v="2"/>
    <n v="1"/>
    <m/>
    <m/>
    <n v="6"/>
    <m/>
    <n v="0"/>
  </r>
  <r>
    <s v="AW26"/>
    <s v="DROP 4"/>
    <x v="0"/>
    <s v="#077471"/>
    <x v="0"/>
    <x v="0"/>
    <x v="2"/>
    <s v="POLO (LS)"/>
    <s v="009194-03"/>
    <x v="0"/>
    <n v="3"/>
    <n v="1"/>
    <n v="1"/>
    <n v="3"/>
    <n v="3"/>
    <n v="2"/>
    <n v="1"/>
    <n v="1"/>
    <n v="12"/>
    <m/>
    <n v="0"/>
  </r>
  <r>
    <s v="AW26"/>
    <s v="DROP 4"/>
    <x v="0"/>
    <s v="#077471"/>
    <x v="0"/>
    <x v="0"/>
    <x v="2"/>
    <s v="POLO (LS)"/>
    <s v="009194-03"/>
    <x v="7"/>
    <n v="5"/>
    <n v="1"/>
    <n v="1"/>
    <n v="2"/>
    <n v="2"/>
    <n v="1"/>
    <n v="1"/>
    <m/>
    <n v="8"/>
    <m/>
    <n v="0"/>
  </r>
  <r>
    <s v="AW26"/>
    <s v="DROP 4"/>
    <x v="0"/>
    <s v="#077471"/>
    <x v="0"/>
    <x v="0"/>
    <x v="2"/>
    <s v="POLO (LS)"/>
    <s v="009194-03"/>
    <x v="3"/>
    <m/>
    <n v="8"/>
    <n v="19"/>
    <n v="41"/>
    <n v="41"/>
    <n v="22"/>
    <n v="8"/>
    <n v="3"/>
    <n v="142"/>
    <m/>
    <n v="0"/>
  </r>
  <r>
    <s v="AW26"/>
    <s v="DROP 4"/>
    <x v="0"/>
    <s v="#077471"/>
    <x v="0"/>
    <x v="0"/>
    <x v="2"/>
    <s v="POLO (LS)"/>
    <s v="009194-03"/>
    <x v="4"/>
    <m/>
    <n v="4"/>
    <n v="10"/>
    <n v="49"/>
    <n v="53"/>
    <n v="29"/>
    <n v="10"/>
    <n v="3"/>
    <n v="158"/>
    <m/>
    <n v="0"/>
  </r>
  <r>
    <s v="AW26"/>
    <s v="DROP 4"/>
    <x v="0"/>
    <s v="#077471"/>
    <x v="0"/>
    <x v="0"/>
    <x v="2"/>
    <s v="POLO (LS)"/>
    <s v="009194-03"/>
    <x v="5"/>
    <m/>
    <n v="12"/>
    <n v="29"/>
    <n v="90"/>
    <n v="94"/>
    <n v="51"/>
    <n v="18"/>
    <n v="6"/>
    <n v="300"/>
    <n v="18.91"/>
    <n v="5673"/>
  </r>
  <r>
    <s v="AW26"/>
    <s v="DROP 4"/>
    <x v="0"/>
    <s v="#077472"/>
    <x v="0"/>
    <x v="1"/>
    <x v="2"/>
    <s v="POLO (LS)"/>
    <s v="009194-03"/>
    <x v="4"/>
    <m/>
    <n v="5"/>
    <n v="33"/>
    <n v="42"/>
    <n v="38"/>
    <n v="21"/>
    <n v="9"/>
    <n v="2"/>
    <n v="150"/>
    <m/>
    <n v="0"/>
  </r>
  <r>
    <s v="AW26"/>
    <s v="DROP 4"/>
    <x v="0"/>
    <s v="#077472"/>
    <x v="0"/>
    <x v="1"/>
    <x v="2"/>
    <s v="POLO (LS)"/>
    <s v="009194-03"/>
    <x v="5"/>
    <m/>
    <n v="5"/>
    <n v="33"/>
    <n v="42"/>
    <n v="38"/>
    <n v="21"/>
    <n v="9"/>
    <n v="2"/>
    <n v="150"/>
    <n v="18.91"/>
    <n v="2836.5"/>
  </r>
  <r>
    <s v="AW26"/>
    <s v="DROP 4"/>
    <x v="0"/>
    <s v="#077473"/>
    <x v="0"/>
    <x v="2"/>
    <x v="2"/>
    <s v="POLO (LS)"/>
    <s v="009194-03"/>
    <x v="6"/>
    <n v="15"/>
    <m/>
    <n v="1"/>
    <n v="2"/>
    <n v="2"/>
    <n v="1"/>
    <m/>
    <m/>
    <n v="6"/>
    <m/>
    <n v="0"/>
  </r>
  <r>
    <s v="AW26"/>
    <s v="DROP 4"/>
    <x v="0"/>
    <s v="#077473"/>
    <x v="0"/>
    <x v="2"/>
    <x v="2"/>
    <s v="POLO (LS)"/>
    <s v="009194-03"/>
    <x v="7"/>
    <n v="8"/>
    <n v="1"/>
    <n v="1"/>
    <n v="2"/>
    <n v="2"/>
    <n v="1"/>
    <n v="1"/>
    <m/>
    <n v="8"/>
    <m/>
    <n v="0"/>
  </r>
  <r>
    <s v="AW26"/>
    <s v="DROP 4"/>
    <x v="0"/>
    <s v="#077473"/>
    <x v="0"/>
    <x v="2"/>
    <x v="2"/>
    <s v="POLO (LS)"/>
    <s v="009194-03"/>
    <x v="8"/>
    <n v="4"/>
    <n v="1"/>
    <n v="1"/>
    <n v="3"/>
    <n v="3"/>
    <n v="1"/>
    <n v="1"/>
    <m/>
    <n v="10"/>
    <m/>
    <n v="0"/>
  </r>
  <r>
    <s v="AW26"/>
    <s v="DROP 4"/>
    <x v="0"/>
    <s v="#077473"/>
    <x v="0"/>
    <x v="2"/>
    <x v="2"/>
    <s v="POLO (LS)"/>
    <s v="009194-03"/>
    <x v="3"/>
    <m/>
    <n v="12"/>
    <n v="27"/>
    <n v="58"/>
    <n v="58"/>
    <n v="27"/>
    <n v="12"/>
    <n v="0"/>
    <n v="194"/>
    <m/>
    <n v="0"/>
  </r>
  <r>
    <s v="AW26"/>
    <s v="DROP 4"/>
    <x v="0"/>
    <s v="#077473"/>
    <x v="0"/>
    <x v="2"/>
    <x v="2"/>
    <s v="POLO (LS)"/>
    <s v="009194-03"/>
    <x v="4"/>
    <m/>
    <n v="4"/>
    <n v="29"/>
    <n v="62"/>
    <n v="56"/>
    <n v="39"/>
    <n v="10"/>
    <n v="6"/>
    <n v="206"/>
    <m/>
    <n v="0"/>
  </r>
  <r>
    <s v="AW26"/>
    <s v="DROP 4"/>
    <x v="0"/>
    <s v="#077473"/>
    <x v="0"/>
    <x v="2"/>
    <x v="2"/>
    <s v="POLO (LS)"/>
    <s v="009194-03"/>
    <x v="5"/>
    <m/>
    <n v="16"/>
    <n v="56"/>
    <n v="120"/>
    <n v="114"/>
    <n v="66"/>
    <n v="22"/>
    <n v="6"/>
    <n v="400"/>
    <n v="18.91"/>
    <n v="7564"/>
  </r>
  <r>
    <s v="AW26"/>
    <s v="DROP 4"/>
    <x v="0"/>
    <s v="#077474"/>
    <x v="0"/>
    <x v="0"/>
    <x v="3"/>
    <s v="POLO (LS)"/>
    <s v="009194-04"/>
    <x v="0"/>
    <n v="11"/>
    <m/>
    <n v="1"/>
    <n v="2"/>
    <n v="2"/>
    <n v="1"/>
    <m/>
    <m/>
    <n v="6"/>
    <m/>
    <n v="0"/>
  </r>
  <r>
    <s v="AW26"/>
    <s v="DROP 4"/>
    <x v="0"/>
    <s v="#077474"/>
    <x v="0"/>
    <x v="0"/>
    <x v="3"/>
    <s v="POLO (LS)"/>
    <s v="009194-04"/>
    <x v="9"/>
    <n v="3"/>
    <n v="1"/>
    <n v="1"/>
    <n v="3"/>
    <n v="3"/>
    <n v="1"/>
    <n v="1"/>
    <n v="1"/>
    <n v="11"/>
    <m/>
    <n v="0"/>
  </r>
  <r>
    <s v="AW26"/>
    <s v="DROP 4"/>
    <x v="0"/>
    <s v="#077474"/>
    <x v="0"/>
    <x v="0"/>
    <x v="3"/>
    <s v="POLO (LS)"/>
    <s v="009194-04"/>
    <x v="10"/>
    <n v="5"/>
    <n v="1"/>
    <n v="1"/>
    <n v="2"/>
    <n v="2"/>
    <n v="1"/>
    <n v="1"/>
    <m/>
    <n v="8"/>
    <m/>
    <n v="0"/>
  </r>
  <r>
    <s v="AW26"/>
    <s v="DROP 4"/>
    <x v="0"/>
    <s v="#077474"/>
    <x v="0"/>
    <x v="0"/>
    <x v="3"/>
    <s v="POLO (LS)"/>
    <s v="009194-04"/>
    <x v="3"/>
    <m/>
    <n v="8"/>
    <n v="19"/>
    <n v="41"/>
    <n v="41"/>
    <n v="19"/>
    <n v="8"/>
    <n v="3"/>
    <n v="139"/>
    <m/>
    <n v="0"/>
  </r>
  <r>
    <s v="AW26"/>
    <s v="DROP 4"/>
    <x v="0"/>
    <s v="#077474"/>
    <x v="0"/>
    <x v="0"/>
    <x v="3"/>
    <s v="POLO (LS)"/>
    <s v="009194-04"/>
    <x v="4"/>
    <m/>
    <n v="4"/>
    <n v="10"/>
    <n v="49"/>
    <n v="53"/>
    <n v="32"/>
    <n v="10"/>
    <n v="3"/>
    <n v="161"/>
    <m/>
    <n v="0"/>
  </r>
  <r>
    <s v="AW26"/>
    <s v="DROP 4"/>
    <x v="0"/>
    <s v="#077474"/>
    <x v="0"/>
    <x v="0"/>
    <x v="3"/>
    <s v="POLO (LS)"/>
    <s v="009194-04"/>
    <x v="5"/>
    <m/>
    <n v="12"/>
    <n v="29"/>
    <n v="90"/>
    <n v="94"/>
    <n v="51"/>
    <n v="18"/>
    <n v="6"/>
    <n v="300"/>
    <n v="18.91"/>
    <n v="5673"/>
  </r>
  <r>
    <s v="AW26"/>
    <s v="DROP 4"/>
    <x v="0"/>
    <s v="#077475"/>
    <x v="0"/>
    <x v="1"/>
    <x v="3"/>
    <s v="POLO (LS)"/>
    <s v="009194-04"/>
    <x v="4"/>
    <m/>
    <n v="5"/>
    <n v="33"/>
    <n v="42"/>
    <n v="38"/>
    <n v="21"/>
    <n v="9"/>
    <n v="2"/>
    <n v="150"/>
    <m/>
    <n v="0"/>
  </r>
  <r>
    <s v="AW26"/>
    <s v="DROP 4"/>
    <x v="0"/>
    <s v="#077475"/>
    <x v="0"/>
    <x v="1"/>
    <x v="3"/>
    <s v="POLO (LS)"/>
    <s v="009194-04"/>
    <x v="5"/>
    <m/>
    <n v="5"/>
    <n v="33"/>
    <n v="42"/>
    <n v="38"/>
    <n v="21"/>
    <n v="9"/>
    <n v="2"/>
    <n v="150"/>
    <n v="18.91"/>
    <n v="2836.5"/>
  </r>
  <r>
    <s v="AW26"/>
    <s v="DROP 4"/>
    <x v="0"/>
    <s v="#077476"/>
    <x v="0"/>
    <x v="2"/>
    <x v="3"/>
    <s v="POLO (LS)"/>
    <s v="009194-04"/>
    <x v="6"/>
    <n v="11"/>
    <n v="1"/>
    <n v="1"/>
    <n v="2"/>
    <n v="2"/>
    <n v="2"/>
    <n v="1"/>
    <m/>
    <n v="9"/>
    <m/>
    <n v="0"/>
  </r>
  <r>
    <s v="AW26"/>
    <s v="DROP 4"/>
    <x v="0"/>
    <s v="#077476"/>
    <x v="0"/>
    <x v="2"/>
    <x v="3"/>
    <s v="POLO (LS)"/>
    <s v="009194-04"/>
    <x v="0"/>
    <n v="22"/>
    <m/>
    <n v="1"/>
    <n v="2"/>
    <n v="2"/>
    <n v="1"/>
    <m/>
    <m/>
    <n v="6"/>
    <m/>
    <n v="0"/>
  </r>
  <r>
    <s v="AW26"/>
    <s v="DROP 4"/>
    <x v="0"/>
    <s v="#077476"/>
    <x v="0"/>
    <x v="2"/>
    <x v="3"/>
    <s v="POLO (LS)"/>
    <s v="009194-04"/>
    <x v="1"/>
    <n v="5"/>
    <n v="1"/>
    <n v="1"/>
    <n v="3"/>
    <n v="3"/>
    <n v="2"/>
    <n v="1"/>
    <n v="1"/>
    <n v="12"/>
    <m/>
    <n v="0"/>
  </r>
  <r>
    <s v="AW26"/>
    <s v="DROP 4"/>
    <x v="0"/>
    <s v="#077476"/>
    <x v="0"/>
    <x v="2"/>
    <x v="3"/>
    <s v="POLO (LS)"/>
    <s v="009194-04"/>
    <x v="3"/>
    <m/>
    <n v="16"/>
    <n v="38"/>
    <n v="81"/>
    <n v="81"/>
    <n v="54"/>
    <n v="16"/>
    <n v="5"/>
    <n v="291"/>
    <m/>
    <n v="0"/>
  </r>
  <r>
    <s v="AW26"/>
    <s v="DROP 4"/>
    <x v="0"/>
    <s v="#077476"/>
    <x v="0"/>
    <x v="2"/>
    <x v="3"/>
    <s v="POLO (LS)"/>
    <s v="009194-04"/>
    <x v="4"/>
    <m/>
    <n v="8"/>
    <n v="46"/>
    <n v="98"/>
    <n v="91"/>
    <n v="45"/>
    <n v="17"/>
    <n v="4"/>
    <n v="309"/>
    <m/>
    <n v="0"/>
  </r>
  <r>
    <s v="AW26"/>
    <s v="DROP 4"/>
    <x v="0"/>
    <s v="#077476"/>
    <x v="0"/>
    <x v="2"/>
    <x v="3"/>
    <s v="POLO (LS)"/>
    <s v="009194-04"/>
    <x v="5"/>
    <m/>
    <n v="24"/>
    <n v="84"/>
    <n v="179"/>
    <n v="172"/>
    <n v="99"/>
    <n v="33"/>
    <n v="9"/>
    <n v="600"/>
    <n v="18.91"/>
    <n v="11346"/>
  </r>
  <r>
    <s v="AW26"/>
    <s v="DROP 4"/>
    <x v="0"/>
    <s v="#077477"/>
    <x v="0"/>
    <x v="0"/>
    <x v="4"/>
    <s v="POLO (LS)"/>
    <s v="009194-05"/>
    <x v="6"/>
    <n v="4"/>
    <n v="1"/>
    <n v="1"/>
    <n v="3"/>
    <n v="3"/>
    <n v="1"/>
    <n v="1"/>
    <m/>
    <n v="10"/>
    <m/>
    <n v="0"/>
  </r>
  <r>
    <s v="AW26"/>
    <s v="DROP 4"/>
    <x v="0"/>
    <s v="#077477"/>
    <x v="0"/>
    <x v="0"/>
    <x v="4"/>
    <s v="POLO (LS)"/>
    <s v="009194-05"/>
    <x v="0"/>
    <n v="8"/>
    <m/>
    <n v="1"/>
    <n v="2"/>
    <n v="2"/>
    <n v="1"/>
    <m/>
    <m/>
    <n v="6"/>
    <m/>
    <n v="0"/>
  </r>
  <r>
    <s v="AW26"/>
    <s v="DROP 4"/>
    <x v="0"/>
    <s v="#077477"/>
    <x v="0"/>
    <x v="0"/>
    <x v="4"/>
    <s v="POLO (LS)"/>
    <s v="009194-05"/>
    <x v="3"/>
    <m/>
    <n v="4"/>
    <n v="12"/>
    <n v="28"/>
    <n v="28"/>
    <n v="12"/>
    <n v="4"/>
    <n v="0"/>
    <n v="88"/>
    <m/>
    <n v="0"/>
  </r>
  <r>
    <s v="AW26"/>
    <s v="DROP 4"/>
    <x v="0"/>
    <s v="#077477"/>
    <x v="0"/>
    <x v="0"/>
    <x v="4"/>
    <s v="POLO (LS)"/>
    <s v="009194-05"/>
    <x v="4"/>
    <m/>
    <n v="4"/>
    <n v="7"/>
    <n v="32"/>
    <n v="36"/>
    <n v="22"/>
    <n v="8"/>
    <n v="3"/>
    <n v="112"/>
    <m/>
    <n v="0"/>
  </r>
  <r>
    <s v="AW26"/>
    <s v="DROP 4"/>
    <x v="0"/>
    <s v="#077477"/>
    <x v="0"/>
    <x v="0"/>
    <x v="4"/>
    <s v="POLO (LS)"/>
    <s v="009194-05"/>
    <x v="5"/>
    <m/>
    <n v="8"/>
    <n v="19"/>
    <n v="60"/>
    <n v="64"/>
    <n v="34"/>
    <n v="12"/>
    <n v="3"/>
    <n v="200"/>
    <n v="18.91"/>
    <n v="3782"/>
  </r>
  <r>
    <s v="AW26"/>
    <s v="DROP 4"/>
    <x v="0"/>
    <s v="#077478"/>
    <x v="0"/>
    <x v="1"/>
    <x v="4"/>
    <s v="POLO (LS)"/>
    <s v="009194-05"/>
    <x v="4"/>
    <m/>
    <n v="3"/>
    <n v="22"/>
    <n v="28"/>
    <n v="25"/>
    <n v="14"/>
    <n v="6"/>
    <n v="2"/>
    <n v="100"/>
    <m/>
    <n v="0"/>
  </r>
  <r>
    <s v="AW26"/>
    <s v="DROP 4"/>
    <x v="0"/>
    <s v="#077478"/>
    <x v="0"/>
    <x v="1"/>
    <x v="4"/>
    <s v="POLO (LS)"/>
    <s v="009194-05"/>
    <x v="5"/>
    <m/>
    <n v="3"/>
    <n v="22"/>
    <n v="28"/>
    <n v="25"/>
    <n v="14"/>
    <n v="6"/>
    <n v="2"/>
    <n v="100"/>
    <n v="18.91"/>
    <n v="1891"/>
  </r>
  <r>
    <s v="AW26"/>
    <s v="DROP 4"/>
    <x v="0"/>
    <s v="#077479"/>
    <x v="0"/>
    <x v="2"/>
    <x v="4"/>
    <s v="POLO (LS)"/>
    <s v="009194-05"/>
    <x v="6"/>
    <n v="5"/>
    <n v="1"/>
    <n v="1"/>
    <n v="3"/>
    <n v="3"/>
    <n v="1"/>
    <n v="1"/>
    <m/>
    <n v="10"/>
    <m/>
    <n v="0"/>
  </r>
  <r>
    <s v="AW26"/>
    <s v="DROP 4"/>
    <x v="0"/>
    <s v="#077479"/>
    <x v="0"/>
    <x v="2"/>
    <x v="4"/>
    <s v="POLO (LS)"/>
    <s v="009194-05"/>
    <x v="0"/>
    <n v="11"/>
    <m/>
    <n v="1"/>
    <n v="2"/>
    <n v="2"/>
    <n v="1"/>
    <m/>
    <m/>
    <n v="6"/>
    <m/>
    <n v="0"/>
  </r>
  <r>
    <s v="AW26"/>
    <s v="DROP 4"/>
    <x v="0"/>
    <s v="#077479"/>
    <x v="0"/>
    <x v="2"/>
    <x v="4"/>
    <s v="POLO (LS)"/>
    <s v="009194-05"/>
    <x v="3"/>
    <m/>
    <n v="5"/>
    <n v="16"/>
    <n v="37"/>
    <n v="37"/>
    <n v="16"/>
    <n v="5"/>
    <n v="0"/>
    <n v="116"/>
    <m/>
    <n v="0"/>
  </r>
  <r>
    <s v="AW26"/>
    <s v="DROP 4"/>
    <x v="0"/>
    <s v="#077479"/>
    <x v="0"/>
    <x v="2"/>
    <x v="4"/>
    <s v="POLO (LS)"/>
    <s v="009194-05"/>
    <x v="4"/>
    <m/>
    <n v="5"/>
    <n v="19"/>
    <n v="37"/>
    <n v="34"/>
    <n v="25"/>
    <n v="9"/>
    <n v="5"/>
    <n v="134"/>
    <m/>
    <n v="0"/>
  </r>
  <r>
    <s v="AW26"/>
    <s v="DROP 4"/>
    <x v="0"/>
    <s v="#077479"/>
    <x v="0"/>
    <x v="2"/>
    <x v="4"/>
    <s v="POLO (LS)"/>
    <s v="009194-05"/>
    <x v="5"/>
    <m/>
    <n v="10"/>
    <n v="35"/>
    <n v="74"/>
    <n v="71"/>
    <n v="41"/>
    <n v="14"/>
    <n v="5"/>
    <n v="250"/>
    <n v="18.91"/>
    <n v="4727.5"/>
  </r>
  <r>
    <s v="AW26"/>
    <s v="DROP 4"/>
    <x v="0"/>
    <s v="#077480"/>
    <x v="1"/>
    <x v="3"/>
    <x v="0"/>
    <s v="CREW NECK"/>
    <s v="010041-01"/>
    <x v="0"/>
    <n v="4"/>
    <n v="1"/>
    <n v="1"/>
    <n v="3"/>
    <n v="3"/>
    <n v="2"/>
    <n v="1"/>
    <n v="1"/>
    <n v="12"/>
    <m/>
    <n v="0"/>
  </r>
  <r>
    <s v="AW26"/>
    <s v="DROP 4"/>
    <x v="0"/>
    <s v="#077480"/>
    <x v="1"/>
    <x v="3"/>
    <x v="0"/>
    <s v="CREW NECK"/>
    <s v="010041-01"/>
    <x v="7"/>
    <n v="6"/>
    <n v="1"/>
    <n v="1"/>
    <n v="2"/>
    <n v="2"/>
    <n v="1"/>
    <n v="1"/>
    <m/>
    <n v="8"/>
    <m/>
    <n v="0"/>
  </r>
  <r>
    <s v="AW26"/>
    <s v="DROP 4"/>
    <x v="0"/>
    <s v="#077480"/>
    <x v="1"/>
    <x v="3"/>
    <x v="0"/>
    <s v="CREW NECK"/>
    <s v="010041-01"/>
    <x v="8"/>
    <n v="23"/>
    <m/>
    <n v="1"/>
    <n v="2"/>
    <n v="2"/>
    <n v="1"/>
    <m/>
    <m/>
    <n v="6"/>
    <m/>
    <n v="0"/>
  </r>
  <r>
    <s v="AW26"/>
    <s v="DROP 4"/>
    <x v="0"/>
    <s v="#077480"/>
    <x v="1"/>
    <x v="3"/>
    <x v="0"/>
    <s v="CREW NECK"/>
    <s v="010041-01"/>
    <x v="3"/>
    <m/>
    <n v="10"/>
    <n v="33"/>
    <n v="70"/>
    <n v="70"/>
    <n v="37"/>
    <n v="10"/>
    <n v="4"/>
    <n v="234"/>
    <m/>
    <n v="0"/>
  </r>
  <r>
    <s v="AW26"/>
    <s v="DROP 4"/>
    <x v="0"/>
    <s v="#077480"/>
    <x v="1"/>
    <x v="3"/>
    <x v="0"/>
    <s v="CREW NECK"/>
    <s v="010041-01"/>
    <x v="4"/>
    <m/>
    <n v="10"/>
    <n v="15"/>
    <n v="80"/>
    <n v="88"/>
    <n v="48"/>
    <n v="20"/>
    <n v="5"/>
    <n v="266"/>
    <m/>
    <n v="0"/>
  </r>
  <r>
    <s v="AW26"/>
    <s v="DROP 4"/>
    <x v="0"/>
    <s v="#077480"/>
    <x v="1"/>
    <x v="3"/>
    <x v="0"/>
    <s v="CREW NECK"/>
    <s v="010041-01"/>
    <x v="5"/>
    <m/>
    <n v="20"/>
    <n v="48"/>
    <n v="150"/>
    <n v="158"/>
    <n v="85"/>
    <n v="30"/>
    <n v="9"/>
    <n v="500"/>
    <n v="15.5"/>
    <n v="7750"/>
  </r>
  <r>
    <s v="AW26"/>
    <s v="DROP 4"/>
    <x v="0"/>
    <s v="#077481"/>
    <x v="1"/>
    <x v="4"/>
    <x v="0"/>
    <s v="CREW NECK"/>
    <s v="010041-01"/>
    <x v="4"/>
    <m/>
    <n v="6"/>
    <n v="44"/>
    <n v="56"/>
    <n v="50"/>
    <n v="28"/>
    <n v="12"/>
    <n v="4"/>
    <n v="200"/>
    <m/>
    <n v="0"/>
  </r>
  <r>
    <s v="AW26"/>
    <s v="DROP 4"/>
    <x v="0"/>
    <s v="#077481"/>
    <x v="1"/>
    <x v="4"/>
    <x v="0"/>
    <s v="CREW NECK"/>
    <s v="010041-01"/>
    <x v="5"/>
    <m/>
    <n v="6"/>
    <n v="44"/>
    <n v="56"/>
    <n v="50"/>
    <n v="28"/>
    <n v="12"/>
    <n v="4"/>
    <n v="200"/>
    <n v="15.5"/>
    <n v="3100"/>
  </r>
  <r>
    <s v="AW26"/>
    <s v="DROP 4"/>
    <x v="0"/>
    <s v="#077482"/>
    <x v="1"/>
    <x v="5"/>
    <x v="0"/>
    <s v="CREW NECK"/>
    <s v="010041-01"/>
    <x v="0"/>
    <n v="5"/>
    <n v="1"/>
    <n v="1"/>
    <n v="3"/>
    <n v="3"/>
    <n v="2"/>
    <n v="1"/>
    <n v="1"/>
    <n v="12"/>
    <m/>
    <n v="0"/>
  </r>
  <r>
    <s v="AW26"/>
    <s v="DROP 4"/>
    <x v="0"/>
    <s v="#077482"/>
    <x v="1"/>
    <x v="5"/>
    <x v="0"/>
    <s v="CREW NECK"/>
    <s v="010041-01"/>
    <x v="8"/>
    <n v="28"/>
    <m/>
    <n v="1"/>
    <n v="2"/>
    <n v="2"/>
    <n v="1"/>
    <m/>
    <m/>
    <n v="6"/>
    <m/>
    <n v="0"/>
  </r>
  <r>
    <s v="AW26"/>
    <s v="DROP 4"/>
    <x v="0"/>
    <s v="#077482"/>
    <x v="1"/>
    <x v="5"/>
    <x v="0"/>
    <s v="CREW NECK"/>
    <s v="010041-01"/>
    <x v="9"/>
    <n v="11"/>
    <n v="1"/>
    <n v="1"/>
    <n v="2"/>
    <n v="2"/>
    <n v="2"/>
    <n v="1"/>
    <m/>
    <n v="9"/>
    <m/>
    <n v="0"/>
  </r>
  <r>
    <s v="AW26"/>
    <s v="DROP 4"/>
    <x v="0"/>
    <s v="#077482"/>
    <x v="1"/>
    <x v="5"/>
    <x v="0"/>
    <s v="CREW NECK"/>
    <s v="010041-01"/>
    <x v="3"/>
    <m/>
    <n v="16"/>
    <n v="44"/>
    <n v="93"/>
    <n v="93"/>
    <n v="60"/>
    <n v="16"/>
    <n v="5"/>
    <n v="327"/>
    <m/>
    <n v="0"/>
  </r>
  <r>
    <s v="AW26"/>
    <s v="DROP 4"/>
    <x v="0"/>
    <s v="#077482"/>
    <x v="1"/>
    <x v="5"/>
    <x v="0"/>
    <s v="CREW NECK"/>
    <s v="010041-01"/>
    <x v="4"/>
    <m/>
    <n v="14"/>
    <n v="61"/>
    <n v="131"/>
    <n v="122"/>
    <n v="64"/>
    <n v="25"/>
    <n v="6"/>
    <n v="423"/>
    <m/>
    <n v="0"/>
  </r>
  <r>
    <s v="AW26"/>
    <s v="DROP 4"/>
    <x v="0"/>
    <s v="#077482"/>
    <x v="1"/>
    <x v="5"/>
    <x v="0"/>
    <s v="CREW NECK"/>
    <s v="010041-01"/>
    <x v="5"/>
    <m/>
    <n v="30"/>
    <n v="105"/>
    <n v="224"/>
    <n v="215"/>
    <n v="124"/>
    <n v="41"/>
    <n v="11"/>
    <n v="750"/>
    <n v="15.5"/>
    <n v="11625"/>
  </r>
  <r>
    <s v="AW26"/>
    <s v="DROP 4"/>
    <x v="0"/>
    <s v="#077483"/>
    <x v="1"/>
    <x v="3"/>
    <x v="3"/>
    <s v="CREW NECK"/>
    <s v="010041-02"/>
    <x v="0"/>
    <n v="4"/>
    <n v="1"/>
    <n v="1"/>
    <n v="3"/>
    <n v="3"/>
    <n v="2"/>
    <n v="1"/>
    <n v="1"/>
    <n v="12"/>
    <m/>
    <n v="0"/>
  </r>
  <r>
    <s v="AW26"/>
    <s v="DROP 4"/>
    <x v="0"/>
    <s v="#077483"/>
    <x v="1"/>
    <x v="3"/>
    <x v="3"/>
    <s v="CREW NECK"/>
    <s v="010041-02"/>
    <x v="7"/>
    <n v="6"/>
    <n v="1"/>
    <n v="1"/>
    <n v="2"/>
    <n v="2"/>
    <n v="1"/>
    <n v="1"/>
    <m/>
    <n v="8"/>
    <m/>
    <n v="0"/>
  </r>
  <r>
    <s v="AW26"/>
    <s v="DROP 4"/>
    <x v="0"/>
    <s v="#077483"/>
    <x v="1"/>
    <x v="3"/>
    <x v="3"/>
    <s v="CREW NECK"/>
    <s v="010041-02"/>
    <x v="8"/>
    <n v="15"/>
    <m/>
    <n v="1"/>
    <n v="2"/>
    <n v="2"/>
    <n v="1"/>
    <m/>
    <m/>
    <n v="6"/>
    <m/>
    <n v="0"/>
  </r>
  <r>
    <s v="AW26"/>
    <s v="DROP 4"/>
    <x v="0"/>
    <s v="#077483"/>
    <x v="1"/>
    <x v="3"/>
    <x v="3"/>
    <s v="CREW NECK"/>
    <s v="010041-02"/>
    <x v="3"/>
    <m/>
    <n v="10"/>
    <n v="25"/>
    <n v="54"/>
    <n v="54"/>
    <n v="29"/>
    <n v="10"/>
    <n v="4"/>
    <n v="186"/>
    <m/>
    <n v="0"/>
  </r>
  <r>
    <s v="AW26"/>
    <s v="DROP 4"/>
    <x v="0"/>
    <s v="#077483"/>
    <x v="1"/>
    <x v="3"/>
    <x v="3"/>
    <s v="CREW NECK"/>
    <s v="010041-02"/>
    <x v="4"/>
    <m/>
    <n v="6"/>
    <n v="13"/>
    <n v="66"/>
    <n v="72"/>
    <n v="39"/>
    <n v="14"/>
    <n v="4"/>
    <n v="214"/>
    <m/>
    <n v="0"/>
  </r>
  <r>
    <s v="AW26"/>
    <s v="DROP 4"/>
    <x v="0"/>
    <s v="#077483"/>
    <x v="1"/>
    <x v="3"/>
    <x v="3"/>
    <s v="CREW NECK"/>
    <s v="010041-02"/>
    <x v="5"/>
    <m/>
    <n v="16"/>
    <n v="38"/>
    <n v="120"/>
    <n v="126"/>
    <n v="68"/>
    <n v="24"/>
    <n v="8"/>
    <n v="400"/>
    <n v="15.5"/>
    <n v="6200"/>
  </r>
  <r>
    <s v="AW26"/>
    <s v="DROP 4"/>
    <x v="0"/>
    <s v="#077484"/>
    <x v="1"/>
    <x v="4"/>
    <x v="3"/>
    <s v="CREW NECK"/>
    <s v="010041-02"/>
    <x v="4"/>
    <m/>
    <n v="3"/>
    <n v="22"/>
    <n v="28"/>
    <n v="25"/>
    <n v="14"/>
    <n v="6"/>
    <n v="2"/>
    <n v="100"/>
    <m/>
    <n v="0"/>
  </r>
  <r>
    <s v="AW26"/>
    <s v="DROP 4"/>
    <x v="0"/>
    <s v="#077484"/>
    <x v="1"/>
    <x v="4"/>
    <x v="3"/>
    <s v="CREW NECK"/>
    <s v="010041-02"/>
    <x v="5"/>
    <m/>
    <n v="3"/>
    <n v="22"/>
    <n v="28"/>
    <n v="25"/>
    <n v="14"/>
    <n v="6"/>
    <n v="2"/>
    <n v="100"/>
    <n v="15.5"/>
    <n v="1550"/>
  </r>
  <r>
    <s v="AW26"/>
    <s v="DROP 4"/>
    <x v="0"/>
    <s v="#077485"/>
    <x v="1"/>
    <x v="5"/>
    <x v="3"/>
    <s v="CREW NECK"/>
    <s v="010041-02"/>
    <x v="0"/>
    <n v="5"/>
    <n v="1"/>
    <n v="1"/>
    <n v="3"/>
    <n v="3"/>
    <n v="2"/>
    <n v="1"/>
    <n v="1"/>
    <n v="12"/>
    <m/>
    <n v="0"/>
  </r>
  <r>
    <s v="AW26"/>
    <s v="DROP 4"/>
    <x v="0"/>
    <s v="#077485"/>
    <x v="1"/>
    <x v="5"/>
    <x v="3"/>
    <s v="CREW NECK"/>
    <s v="010041-02"/>
    <x v="8"/>
    <n v="28"/>
    <m/>
    <n v="1"/>
    <n v="2"/>
    <n v="2"/>
    <n v="1"/>
    <m/>
    <m/>
    <n v="6"/>
    <m/>
    <n v="0"/>
  </r>
  <r>
    <s v="AW26"/>
    <s v="DROP 4"/>
    <x v="0"/>
    <s v="#077485"/>
    <x v="1"/>
    <x v="5"/>
    <x v="3"/>
    <s v="CREW NECK"/>
    <s v="010041-02"/>
    <x v="9"/>
    <n v="11"/>
    <n v="1"/>
    <n v="1"/>
    <n v="2"/>
    <n v="2"/>
    <n v="2"/>
    <n v="1"/>
    <m/>
    <n v="9"/>
    <m/>
    <n v="0"/>
  </r>
  <r>
    <s v="AW26"/>
    <s v="DROP 4"/>
    <x v="0"/>
    <s v="#077485"/>
    <x v="1"/>
    <x v="5"/>
    <x v="3"/>
    <s v="CREW NECK"/>
    <s v="010041-02"/>
    <x v="3"/>
    <m/>
    <n v="16"/>
    <n v="44"/>
    <n v="93"/>
    <n v="93"/>
    <n v="60"/>
    <n v="16"/>
    <n v="5"/>
    <n v="327"/>
    <m/>
    <n v="0"/>
  </r>
  <r>
    <s v="AW26"/>
    <s v="DROP 4"/>
    <x v="0"/>
    <s v="#077485"/>
    <x v="1"/>
    <x v="5"/>
    <x v="3"/>
    <s v="CREW NECK"/>
    <s v="010041-02"/>
    <x v="4"/>
    <m/>
    <n v="12"/>
    <n v="54"/>
    <n v="116"/>
    <n v="107"/>
    <n v="55"/>
    <n v="24"/>
    <n v="5"/>
    <n v="373"/>
    <m/>
    <n v="0"/>
  </r>
  <r>
    <s v="AW26"/>
    <s v="DROP 4"/>
    <x v="0"/>
    <s v="#077485"/>
    <x v="1"/>
    <x v="5"/>
    <x v="3"/>
    <s v="CREW NECK"/>
    <s v="010041-02"/>
    <x v="5"/>
    <m/>
    <n v="28"/>
    <n v="98"/>
    <n v="209"/>
    <n v="200"/>
    <n v="115"/>
    <n v="40"/>
    <n v="10"/>
    <n v="700"/>
    <n v="15.5"/>
    <n v="10850"/>
  </r>
  <r>
    <s v="AW26"/>
    <s v="DROP 4"/>
    <x v="0"/>
    <s v="#077486"/>
    <x v="1"/>
    <x v="3"/>
    <x v="1"/>
    <s v="CREW NECK"/>
    <s v="010041-03"/>
    <x v="6"/>
    <n v="4"/>
    <n v="1"/>
    <n v="1"/>
    <n v="3"/>
    <n v="3"/>
    <n v="2"/>
    <n v="1"/>
    <n v="1"/>
    <n v="12"/>
    <m/>
    <n v="0"/>
  </r>
  <r>
    <s v="AW26"/>
    <s v="DROP 4"/>
    <x v="0"/>
    <s v="#077486"/>
    <x v="1"/>
    <x v="3"/>
    <x v="1"/>
    <s v="CREW NECK"/>
    <s v="010041-03"/>
    <x v="0"/>
    <n v="6"/>
    <n v="1"/>
    <n v="1"/>
    <n v="2"/>
    <n v="2"/>
    <n v="1"/>
    <n v="1"/>
    <m/>
    <n v="8"/>
    <m/>
    <n v="0"/>
  </r>
  <r>
    <s v="AW26"/>
    <s v="DROP 4"/>
    <x v="0"/>
    <s v="#077486"/>
    <x v="1"/>
    <x v="3"/>
    <x v="1"/>
    <s v="CREW NECK"/>
    <s v="010041-03"/>
    <x v="7"/>
    <n v="15"/>
    <m/>
    <n v="1"/>
    <n v="2"/>
    <n v="2"/>
    <n v="1"/>
    <m/>
    <m/>
    <n v="6"/>
    <m/>
    <n v="0"/>
  </r>
  <r>
    <s v="AW26"/>
    <s v="DROP 4"/>
    <x v="0"/>
    <s v="#077486"/>
    <x v="1"/>
    <x v="3"/>
    <x v="1"/>
    <s v="CREW NECK"/>
    <s v="010041-03"/>
    <x v="3"/>
    <m/>
    <n v="10"/>
    <n v="25"/>
    <n v="54"/>
    <n v="54"/>
    <n v="29"/>
    <n v="10"/>
    <n v="4"/>
    <n v="186"/>
    <m/>
    <n v="0"/>
  </r>
  <r>
    <s v="AW26"/>
    <s v="DROP 4"/>
    <x v="0"/>
    <s v="#077486"/>
    <x v="1"/>
    <x v="3"/>
    <x v="1"/>
    <s v="CREW NECK"/>
    <s v="010041-03"/>
    <x v="4"/>
    <m/>
    <n v="6"/>
    <n v="13"/>
    <n v="66"/>
    <n v="72"/>
    <n v="39"/>
    <n v="14"/>
    <n v="4"/>
    <n v="214"/>
    <m/>
    <n v="0"/>
  </r>
  <r>
    <s v="AW26"/>
    <s v="DROP 4"/>
    <x v="0"/>
    <s v="#077486"/>
    <x v="1"/>
    <x v="3"/>
    <x v="1"/>
    <s v="CREW NECK"/>
    <s v="010041-03"/>
    <x v="5"/>
    <m/>
    <n v="16"/>
    <n v="38"/>
    <n v="120"/>
    <n v="126"/>
    <n v="68"/>
    <n v="24"/>
    <n v="8"/>
    <n v="400"/>
    <n v="15.5"/>
    <n v="6200"/>
  </r>
  <r>
    <s v="AW26"/>
    <s v="DROP 4"/>
    <x v="0"/>
    <s v="#077487"/>
    <x v="1"/>
    <x v="4"/>
    <x v="1"/>
    <s v="CREW NECK"/>
    <s v="010041-03"/>
    <x v="4"/>
    <m/>
    <n v="3"/>
    <n v="22"/>
    <n v="28"/>
    <n v="25"/>
    <n v="14"/>
    <n v="6"/>
    <n v="2"/>
    <n v="100"/>
    <m/>
    <n v="0"/>
  </r>
  <r>
    <s v="AW26"/>
    <s v="DROP 4"/>
    <x v="0"/>
    <s v="#077487"/>
    <x v="1"/>
    <x v="4"/>
    <x v="1"/>
    <s v="CREW NECK"/>
    <s v="010041-03"/>
    <x v="5"/>
    <m/>
    <n v="3"/>
    <n v="22"/>
    <n v="28"/>
    <n v="25"/>
    <n v="14"/>
    <n v="6"/>
    <n v="2"/>
    <n v="100"/>
    <n v="15.5"/>
    <n v="1550"/>
  </r>
  <r>
    <s v="AW26"/>
    <s v="DROP 4"/>
    <x v="0"/>
    <s v="#077488"/>
    <x v="1"/>
    <x v="5"/>
    <x v="1"/>
    <s v="CREW NECK"/>
    <s v="010041-03"/>
    <x v="6"/>
    <n v="5"/>
    <n v="1"/>
    <n v="1"/>
    <n v="3"/>
    <n v="3"/>
    <n v="2"/>
    <n v="1"/>
    <n v="1"/>
    <n v="12"/>
    <m/>
    <n v="0"/>
  </r>
  <r>
    <s v="AW26"/>
    <s v="DROP 4"/>
    <x v="0"/>
    <s v="#077488"/>
    <x v="1"/>
    <x v="5"/>
    <x v="1"/>
    <s v="CREW NECK"/>
    <s v="010041-03"/>
    <x v="7"/>
    <n v="22"/>
    <m/>
    <n v="1"/>
    <n v="2"/>
    <n v="2"/>
    <n v="1"/>
    <m/>
    <m/>
    <n v="6"/>
    <m/>
    <n v="0"/>
  </r>
  <r>
    <s v="AW26"/>
    <s v="DROP 4"/>
    <x v="0"/>
    <s v="#077488"/>
    <x v="1"/>
    <x v="5"/>
    <x v="1"/>
    <s v="CREW NECK"/>
    <s v="010041-03"/>
    <x v="8"/>
    <n v="11"/>
    <n v="1"/>
    <n v="1"/>
    <n v="2"/>
    <n v="2"/>
    <n v="2"/>
    <n v="1"/>
    <m/>
    <n v="9"/>
    <m/>
    <n v="0"/>
  </r>
  <r>
    <s v="AW26"/>
    <s v="DROP 4"/>
    <x v="0"/>
    <s v="#077488"/>
    <x v="1"/>
    <x v="5"/>
    <x v="1"/>
    <s v="CREW NECK"/>
    <s v="010041-03"/>
    <x v="3"/>
    <m/>
    <n v="16"/>
    <n v="38"/>
    <n v="81"/>
    <n v="81"/>
    <n v="54"/>
    <n v="16"/>
    <n v="5"/>
    <n v="291"/>
    <m/>
    <n v="0"/>
  </r>
  <r>
    <s v="AW26"/>
    <s v="DROP 4"/>
    <x v="0"/>
    <s v="#077488"/>
    <x v="1"/>
    <x v="5"/>
    <x v="1"/>
    <s v="CREW NECK"/>
    <s v="010041-03"/>
    <x v="4"/>
    <m/>
    <n v="8"/>
    <n v="46"/>
    <n v="98"/>
    <n v="91"/>
    <n v="45"/>
    <n v="17"/>
    <n v="4"/>
    <n v="309"/>
    <m/>
    <n v="0"/>
  </r>
  <r>
    <s v="AW26"/>
    <s v="DROP 4"/>
    <x v="0"/>
    <s v="#077488"/>
    <x v="1"/>
    <x v="5"/>
    <x v="1"/>
    <s v="CREW NECK"/>
    <s v="010041-03"/>
    <x v="5"/>
    <m/>
    <n v="24"/>
    <n v="84"/>
    <n v="179"/>
    <n v="172"/>
    <n v="99"/>
    <n v="33"/>
    <n v="9"/>
    <n v="600"/>
    <n v="15.5"/>
    <n v="9300"/>
  </r>
  <r>
    <s v="AW26"/>
    <s v="DROP 4"/>
    <x v="0"/>
    <s v="#077489"/>
    <x v="1"/>
    <x v="3"/>
    <x v="2"/>
    <s v="CREW NECK"/>
    <s v="010041-04"/>
    <x v="6"/>
    <n v="3"/>
    <n v="1"/>
    <n v="1"/>
    <n v="3"/>
    <n v="3"/>
    <n v="2"/>
    <n v="1"/>
    <n v="1"/>
    <n v="12"/>
    <m/>
    <n v="0"/>
  </r>
  <r>
    <s v="AW26"/>
    <s v="DROP 4"/>
    <x v="0"/>
    <s v="#077489"/>
    <x v="1"/>
    <x v="3"/>
    <x v="2"/>
    <s v="CREW NECK"/>
    <s v="010041-04"/>
    <x v="0"/>
    <n v="5"/>
    <n v="1"/>
    <n v="1"/>
    <n v="2"/>
    <n v="2"/>
    <n v="1"/>
    <n v="1"/>
    <m/>
    <n v="8"/>
    <m/>
    <n v="0"/>
  </r>
  <r>
    <s v="AW26"/>
    <s v="DROP 4"/>
    <x v="0"/>
    <s v="#077489"/>
    <x v="1"/>
    <x v="3"/>
    <x v="2"/>
    <s v="CREW NECK"/>
    <s v="010041-04"/>
    <x v="7"/>
    <n v="11"/>
    <m/>
    <n v="1"/>
    <n v="2"/>
    <n v="2"/>
    <n v="1"/>
    <m/>
    <m/>
    <n v="6"/>
    <m/>
    <n v="0"/>
  </r>
  <r>
    <s v="AW26"/>
    <s v="DROP 4"/>
    <x v="0"/>
    <s v="#077489"/>
    <x v="1"/>
    <x v="3"/>
    <x v="2"/>
    <s v="CREW NECK"/>
    <s v="010041-04"/>
    <x v="3"/>
    <m/>
    <n v="8"/>
    <n v="19"/>
    <n v="41"/>
    <n v="41"/>
    <n v="22"/>
    <n v="8"/>
    <n v="3"/>
    <n v="142"/>
    <m/>
    <n v="0"/>
  </r>
  <r>
    <s v="AW26"/>
    <s v="DROP 4"/>
    <x v="0"/>
    <s v="#077489"/>
    <x v="1"/>
    <x v="3"/>
    <x v="2"/>
    <s v="CREW NECK"/>
    <s v="010041-04"/>
    <x v="4"/>
    <m/>
    <n v="4"/>
    <n v="10"/>
    <n v="49"/>
    <n v="53"/>
    <n v="29"/>
    <n v="10"/>
    <n v="3"/>
    <n v="158"/>
    <m/>
    <n v="0"/>
  </r>
  <r>
    <s v="AW26"/>
    <s v="DROP 4"/>
    <x v="0"/>
    <s v="#077489"/>
    <x v="1"/>
    <x v="3"/>
    <x v="2"/>
    <s v="CREW NECK"/>
    <s v="010041-04"/>
    <x v="5"/>
    <m/>
    <n v="12"/>
    <n v="29"/>
    <n v="90"/>
    <n v="94"/>
    <n v="51"/>
    <n v="18"/>
    <n v="6"/>
    <n v="300"/>
    <n v="15.5"/>
    <n v="4650"/>
  </r>
  <r>
    <s v="AW26"/>
    <s v="DROP 4"/>
    <x v="0"/>
    <s v="#077490"/>
    <x v="1"/>
    <x v="4"/>
    <x v="2"/>
    <s v="CREW NECK"/>
    <s v="010041-04"/>
    <x v="4"/>
    <m/>
    <n v="3"/>
    <n v="22"/>
    <n v="28"/>
    <n v="25"/>
    <n v="14"/>
    <n v="6"/>
    <n v="2"/>
    <n v="100"/>
    <m/>
    <n v="0"/>
  </r>
  <r>
    <s v="AW26"/>
    <s v="DROP 4"/>
    <x v="0"/>
    <s v="#077490"/>
    <x v="1"/>
    <x v="4"/>
    <x v="2"/>
    <s v="CREW NECK"/>
    <s v="010041-04"/>
    <x v="5"/>
    <m/>
    <n v="3"/>
    <n v="22"/>
    <n v="28"/>
    <n v="25"/>
    <n v="14"/>
    <n v="6"/>
    <n v="2"/>
    <n v="100"/>
    <n v="15.5"/>
    <n v="1550"/>
  </r>
  <r>
    <s v="AW26"/>
    <s v="DROP 4"/>
    <x v="0"/>
    <s v="#077491"/>
    <x v="1"/>
    <x v="5"/>
    <x v="2"/>
    <s v="CREW NECK"/>
    <s v="010041-04"/>
    <x v="6"/>
    <n v="5"/>
    <n v="1"/>
    <n v="1"/>
    <n v="3"/>
    <n v="3"/>
    <n v="2"/>
    <n v="1"/>
    <n v="1"/>
    <n v="12"/>
    <m/>
    <n v="0"/>
  </r>
  <r>
    <s v="AW26"/>
    <s v="DROP 4"/>
    <x v="0"/>
    <s v="#077491"/>
    <x v="1"/>
    <x v="5"/>
    <x v="2"/>
    <s v="CREW NECK"/>
    <s v="010041-04"/>
    <x v="7"/>
    <n v="22"/>
    <m/>
    <n v="1"/>
    <n v="2"/>
    <n v="2"/>
    <n v="1"/>
    <m/>
    <m/>
    <n v="6"/>
    <m/>
    <n v="0"/>
  </r>
  <r>
    <s v="AW26"/>
    <s v="DROP 4"/>
    <x v="0"/>
    <s v="#077491"/>
    <x v="1"/>
    <x v="5"/>
    <x v="2"/>
    <s v="CREW NECK"/>
    <s v="010041-04"/>
    <x v="8"/>
    <n v="11"/>
    <n v="1"/>
    <n v="1"/>
    <n v="2"/>
    <n v="2"/>
    <n v="2"/>
    <n v="1"/>
    <m/>
    <n v="9"/>
    <m/>
    <n v="0"/>
  </r>
  <r>
    <s v="AW26"/>
    <s v="DROP 4"/>
    <x v="0"/>
    <s v="#077491"/>
    <x v="1"/>
    <x v="5"/>
    <x v="2"/>
    <s v="CREW NECK"/>
    <s v="010041-04"/>
    <x v="3"/>
    <m/>
    <n v="16"/>
    <n v="38"/>
    <n v="81"/>
    <n v="81"/>
    <n v="54"/>
    <n v="16"/>
    <n v="5"/>
    <n v="291"/>
    <m/>
    <n v="0"/>
  </r>
  <r>
    <s v="AW26"/>
    <s v="DROP 4"/>
    <x v="0"/>
    <s v="#077491"/>
    <x v="1"/>
    <x v="5"/>
    <x v="2"/>
    <s v="CREW NECK"/>
    <s v="010041-04"/>
    <x v="4"/>
    <m/>
    <n v="8"/>
    <n v="46"/>
    <n v="98"/>
    <n v="91"/>
    <n v="45"/>
    <n v="17"/>
    <n v="4"/>
    <n v="309"/>
    <m/>
    <n v="0"/>
  </r>
  <r>
    <s v="AW26"/>
    <s v="DROP 4"/>
    <x v="0"/>
    <s v="#077491"/>
    <x v="1"/>
    <x v="5"/>
    <x v="2"/>
    <s v="CREW NECK"/>
    <s v="010041-04"/>
    <x v="5"/>
    <m/>
    <n v="24"/>
    <n v="84"/>
    <n v="179"/>
    <n v="172"/>
    <n v="99"/>
    <n v="33"/>
    <n v="9"/>
    <n v="600"/>
    <n v="15.5"/>
    <n v="9300"/>
  </r>
  <r>
    <s v="AW26"/>
    <s v="DROP 4"/>
    <x v="0"/>
    <s v="#077492"/>
    <x v="2"/>
    <x v="6"/>
    <x v="0"/>
    <s v="HOODIE"/>
    <s v="010042-01"/>
    <x v="0"/>
    <n v="4"/>
    <n v="1"/>
    <n v="1"/>
    <n v="3"/>
    <n v="3"/>
    <n v="2"/>
    <n v="1"/>
    <n v="1"/>
    <n v="12"/>
    <m/>
    <n v="0"/>
  </r>
  <r>
    <s v="AW26"/>
    <s v="DROP 4"/>
    <x v="0"/>
    <s v="#077492"/>
    <x v="2"/>
    <x v="6"/>
    <x v="0"/>
    <s v="HOODIE"/>
    <s v="010042-01"/>
    <x v="7"/>
    <n v="6"/>
    <n v="1"/>
    <n v="1"/>
    <n v="2"/>
    <n v="2"/>
    <n v="1"/>
    <n v="1"/>
    <m/>
    <n v="8"/>
    <m/>
    <n v="0"/>
  </r>
  <r>
    <s v="AW26"/>
    <s v="DROP 4"/>
    <x v="0"/>
    <s v="#077492"/>
    <x v="2"/>
    <x v="6"/>
    <x v="0"/>
    <s v="HOODIE"/>
    <s v="010042-01"/>
    <x v="8"/>
    <n v="23"/>
    <m/>
    <n v="1"/>
    <n v="2"/>
    <n v="2"/>
    <n v="1"/>
    <m/>
    <m/>
    <n v="6"/>
    <m/>
    <n v="0"/>
  </r>
  <r>
    <s v="AW26"/>
    <s v="DROP 4"/>
    <x v="0"/>
    <s v="#077492"/>
    <x v="2"/>
    <x v="6"/>
    <x v="0"/>
    <s v="HOODIE"/>
    <s v="010042-01"/>
    <x v="3"/>
    <m/>
    <n v="10"/>
    <n v="33"/>
    <n v="70"/>
    <n v="70"/>
    <n v="37"/>
    <n v="10"/>
    <n v="4"/>
    <n v="234"/>
    <m/>
    <n v="0"/>
  </r>
  <r>
    <s v="AW26"/>
    <s v="DROP 4"/>
    <x v="0"/>
    <s v="#077492"/>
    <x v="2"/>
    <x v="6"/>
    <x v="0"/>
    <s v="HOODIE"/>
    <s v="010042-01"/>
    <x v="4"/>
    <m/>
    <n v="10"/>
    <n v="15"/>
    <n v="80"/>
    <n v="88"/>
    <n v="48"/>
    <n v="20"/>
    <n v="5"/>
    <n v="266"/>
    <m/>
    <n v="0"/>
  </r>
  <r>
    <s v="AW26"/>
    <s v="DROP 4"/>
    <x v="0"/>
    <s v="#077492"/>
    <x v="2"/>
    <x v="6"/>
    <x v="0"/>
    <s v="HOODIE"/>
    <s v="010042-01"/>
    <x v="5"/>
    <m/>
    <n v="20"/>
    <n v="48"/>
    <n v="150"/>
    <n v="158"/>
    <n v="85"/>
    <n v="30"/>
    <n v="9"/>
    <n v="500"/>
    <n v="20.86"/>
    <n v="10430"/>
  </r>
  <r>
    <s v="AW26"/>
    <s v="DROP 4"/>
    <x v="0"/>
    <s v="#077493"/>
    <x v="2"/>
    <x v="7"/>
    <x v="0"/>
    <s v="HOODIE"/>
    <s v="010042-01"/>
    <x v="4"/>
    <m/>
    <n v="6"/>
    <n v="44"/>
    <n v="56"/>
    <n v="50"/>
    <n v="28"/>
    <n v="12"/>
    <n v="4"/>
    <n v="200"/>
    <n v="20.86"/>
    <n v="4172"/>
  </r>
  <r>
    <s v="AW26"/>
    <s v="DROP 4"/>
    <x v="0"/>
    <s v="#077493"/>
    <x v="2"/>
    <x v="7"/>
    <x v="0"/>
    <s v="HOODIE"/>
    <s v="010042-01"/>
    <x v="5"/>
    <m/>
    <n v="6"/>
    <n v="44"/>
    <n v="56"/>
    <n v="50"/>
    <n v="28"/>
    <n v="12"/>
    <n v="4"/>
    <n v="200"/>
    <n v="20.86"/>
    <n v="4172"/>
  </r>
  <r>
    <s v="AW26"/>
    <s v="DROP 4"/>
    <x v="0"/>
    <s v="#077494"/>
    <x v="2"/>
    <x v="8"/>
    <x v="0"/>
    <s v="HOODIE"/>
    <s v="010042-01"/>
    <x v="0"/>
    <n v="5"/>
    <n v="1"/>
    <n v="1"/>
    <n v="3"/>
    <n v="3"/>
    <n v="2"/>
    <n v="1"/>
    <n v="1"/>
    <n v="12"/>
    <m/>
    <n v="0"/>
  </r>
  <r>
    <s v="AW26"/>
    <s v="DROP 4"/>
    <x v="0"/>
    <s v="#077494"/>
    <x v="2"/>
    <x v="8"/>
    <x v="0"/>
    <s v="HOODIE"/>
    <s v="010042-01"/>
    <x v="8"/>
    <n v="28"/>
    <m/>
    <n v="1"/>
    <n v="2"/>
    <n v="2"/>
    <n v="1"/>
    <m/>
    <m/>
    <n v="6"/>
    <m/>
    <n v="0"/>
  </r>
  <r>
    <s v="AW26"/>
    <s v="DROP 4"/>
    <x v="0"/>
    <s v="#077494"/>
    <x v="2"/>
    <x v="8"/>
    <x v="0"/>
    <s v="HOODIE"/>
    <s v="010042-01"/>
    <x v="9"/>
    <n v="11"/>
    <n v="1"/>
    <n v="1"/>
    <n v="2"/>
    <n v="2"/>
    <n v="2"/>
    <n v="1"/>
    <m/>
    <n v="9"/>
    <m/>
    <n v="0"/>
  </r>
  <r>
    <s v="AW26"/>
    <s v="DROP 4"/>
    <x v="0"/>
    <s v="#077494"/>
    <x v="2"/>
    <x v="8"/>
    <x v="0"/>
    <s v="HOODIE"/>
    <s v="010042-01"/>
    <x v="3"/>
    <m/>
    <n v="16"/>
    <n v="44"/>
    <n v="93"/>
    <n v="93"/>
    <n v="60"/>
    <n v="16"/>
    <n v="5"/>
    <n v="327"/>
    <m/>
    <n v="0"/>
  </r>
  <r>
    <s v="AW26"/>
    <s v="DROP 4"/>
    <x v="0"/>
    <s v="#077494"/>
    <x v="2"/>
    <x v="8"/>
    <x v="0"/>
    <s v="HOODIE"/>
    <s v="010042-01"/>
    <x v="4"/>
    <m/>
    <n v="14"/>
    <n v="61"/>
    <n v="131"/>
    <n v="122"/>
    <n v="64"/>
    <n v="25"/>
    <n v="6"/>
    <n v="423"/>
    <m/>
    <n v="0"/>
  </r>
  <r>
    <s v="AW26"/>
    <s v="DROP 4"/>
    <x v="0"/>
    <s v="#077494"/>
    <x v="2"/>
    <x v="8"/>
    <x v="0"/>
    <s v="HOODIE"/>
    <s v="010042-01"/>
    <x v="5"/>
    <m/>
    <n v="30"/>
    <n v="105"/>
    <n v="224"/>
    <n v="215"/>
    <n v="124"/>
    <n v="41"/>
    <n v="11"/>
    <n v="750"/>
    <n v="20.86"/>
    <n v="15645"/>
  </r>
  <r>
    <s v="AW26"/>
    <s v="DROP 4"/>
    <x v="0"/>
    <s v="#077495"/>
    <x v="2"/>
    <x v="6"/>
    <x v="3"/>
    <s v="HOODIE"/>
    <s v="010042-02"/>
    <x v="0"/>
    <n v="4"/>
    <n v="1"/>
    <n v="1"/>
    <n v="3"/>
    <n v="3"/>
    <n v="2"/>
    <n v="1"/>
    <n v="1"/>
    <n v="12"/>
    <m/>
    <n v="0"/>
  </r>
  <r>
    <s v="AW26"/>
    <s v="DROP 4"/>
    <x v="0"/>
    <s v="#077495"/>
    <x v="2"/>
    <x v="6"/>
    <x v="3"/>
    <s v="HOODIE"/>
    <s v="010042-02"/>
    <x v="7"/>
    <n v="6"/>
    <n v="1"/>
    <n v="1"/>
    <n v="2"/>
    <n v="2"/>
    <n v="1"/>
    <n v="1"/>
    <m/>
    <n v="8"/>
    <m/>
    <n v="0"/>
  </r>
  <r>
    <s v="AW26"/>
    <s v="DROP 4"/>
    <x v="0"/>
    <s v="#077495"/>
    <x v="2"/>
    <x v="6"/>
    <x v="3"/>
    <s v="HOODIE"/>
    <s v="010042-02"/>
    <x v="8"/>
    <n v="15"/>
    <m/>
    <n v="1"/>
    <n v="2"/>
    <n v="2"/>
    <n v="1"/>
    <m/>
    <m/>
    <n v="6"/>
    <m/>
    <n v="0"/>
  </r>
  <r>
    <s v="AW26"/>
    <s v="DROP 4"/>
    <x v="0"/>
    <s v="#077495"/>
    <x v="2"/>
    <x v="6"/>
    <x v="3"/>
    <s v="HOODIE"/>
    <s v="010042-02"/>
    <x v="3"/>
    <m/>
    <n v="10"/>
    <n v="25"/>
    <n v="54"/>
    <n v="54"/>
    <n v="29"/>
    <n v="10"/>
    <n v="4"/>
    <n v="186"/>
    <m/>
    <n v="0"/>
  </r>
  <r>
    <s v="AW26"/>
    <s v="DROP 4"/>
    <x v="0"/>
    <s v="#077495"/>
    <x v="2"/>
    <x v="6"/>
    <x v="3"/>
    <s v="HOODIE"/>
    <s v="010042-02"/>
    <x v="4"/>
    <m/>
    <n v="6"/>
    <n v="13"/>
    <n v="66"/>
    <n v="72"/>
    <n v="39"/>
    <n v="14"/>
    <n v="4"/>
    <n v="214"/>
    <m/>
    <n v="0"/>
  </r>
  <r>
    <s v="AW26"/>
    <s v="DROP 4"/>
    <x v="0"/>
    <s v="#077495"/>
    <x v="2"/>
    <x v="6"/>
    <x v="3"/>
    <s v="HOODIE"/>
    <s v="010042-02"/>
    <x v="5"/>
    <m/>
    <n v="16"/>
    <n v="38"/>
    <n v="120"/>
    <n v="126"/>
    <n v="68"/>
    <n v="24"/>
    <n v="8"/>
    <n v="400"/>
    <n v="20.86"/>
    <n v="8344"/>
  </r>
  <r>
    <s v="AW26"/>
    <s v="DROP 4"/>
    <x v="0"/>
    <s v="#077496"/>
    <x v="2"/>
    <x v="7"/>
    <x v="3"/>
    <s v="HOODIE"/>
    <s v="010042-02"/>
    <x v="4"/>
    <m/>
    <n v="3"/>
    <n v="22"/>
    <n v="28"/>
    <n v="25"/>
    <n v="14"/>
    <n v="6"/>
    <n v="2"/>
    <n v="100"/>
    <m/>
    <n v="0"/>
  </r>
  <r>
    <s v="AW26"/>
    <s v="DROP 4"/>
    <x v="0"/>
    <s v="#077496"/>
    <x v="2"/>
    <x v="7"/>
    <x v="3"/>
    <s v="HOODIE"/>
    <s v="010042-02"/>
    <x v="5"/>
    <m/>
    <n v="3"/>
    <n v="22"/>
    <n v="28"/>
    <n v="25"/>
    <n v="14"/>
    <n v="6"/>
    <n v="2"/>
    <n v="100"/>
    <n v="20.86"/>
    <n v="2086"/>
  </r>
  <r>
    <s v="AW26"/>
    <s v="DROP 4"/>
    <x v="0"/>
    <s v="#077497"/>
    <x v="2"/>
    <x v="8"/>
    <x v="3"/>
    <s v="HOODIE"/>
    <s v="010042-02"/>
    <x v="0"/>
    <n v="5"/>
    <n v="1"/>
    <n v="1"/>
    <n v="3"/>
    <n v="3"/>
    <n v="2"/>
    <n v="1"/>
    <n v="1"/>
    <n v="12"/>
    <m/>
    <n v="0"/>
  </r>
  <r>
    <s v="AW26"/>
    <s v="DROP 4"/>
    <x v="0"/>
    <s v="#077497"/>
    <x v="2"/>
    <x v="8"/>
    <x v="3"/>
    <s v="HOODIE"/>
    <s v="010042-02"/>
    <x v="8"/>
    <n v="28"/>
    <m/>
    <n v="1"/>
    <n v="2"/>
    <n v="2"/>
    <n v="1"/>
    <m/>
    <m/>
    <n v="6"/>
    <m/>
    <n v="0"/>
  </r>
  <r>
    <s v="AW26"/>
    <s v="DROP 4"/>
    <x v="0"/>
    <s v="#077497"/>
    <x v="2"/>
    <x v="8"/>
    <x v="3"/>
    <s v="HOODIE"/>
    <s v="010042-02"/>
    <x v="9"/>
    <n v="11"/>
    <n v="1"/>
    <n v="1"/>
    <n v="2"/>
    <n v="2"/>
    <n v="2"/>
    <n v="1"/>
    <m/>
    <n v="9"/>
    <m/>
    <n v="0"/>
  </r>
  <r>
    <s v="AW26"/>
    <s v="DROP 4"/>
    <x v="0"/>
    <s v="#077497"/>
    <x v="2"/>
    <x v="8"/>
    <x v="3"/>
    <s v="HOODIE"/>
    <s v="010042-02"/>
    <x v="3"/>
    <m/>
    <n v="16"/>
    <n v="44"/>
    <n v="93"/>
    <n v="93"/>
    <n v="60"/>
    <n v="16"/>
    <n v="5"/>
    <n v="327"/>
    <m/>
    <n v="0"/>
  </r>
  <r>
    <s v="AW26"/>
    <s v="DROP 4"/>
    <x v="0"/>
    <s v="#077497"/>
    <x v="2"/>
    <x v="8"/>
    <x v="3"/>
    <s v="HOODIE"/>
    <s v="010042-02"/>
    <x v="4"/>
    <m/>
    <n v="12"/>
    <n v="54"/>
    <n v="116"/>
    <n v="107"/>
    <n v="55"/>
    <n v="24"/>
    <n v="5"/>
    <n v="373"/>
    <m/>
    <n v="0"/>
  </r>
  <r>
    <s v="AW26"/>
    <s v="DROP 4"/>
    <x v="0"/>
    <s v="#077497"/>
    <x v="2"/>
    <x v="8"/>
    <x v="3"/>
    <s v="HOODIE"/>
    <s v="010042-02"/>
    <x v="5"/>
    <m/>
    <n v="28"/>
    <n v="98"/>
    <n v="209"/>
    <n v="200"/>
    <n v="115"/>
    <n v="40"/>
    <n v="10"/>
    <n v="700"/>
    <n v="20.86"/>
    <n v="14602"/>
  </r>
  <r>
    <s v="AW26"/>
    <s v="DROP 4"/>
    <x v="0"/>
    <s v="#077498"/>
    <x v="2"/>
    <x v="6"/>
    <x v="1"/>
    <s v="HOODIE"/>
    <s v="010042-03"/>
    <x v="6"/>
    <n v="4"/>
    <n v="1"/>
    <n v="1"/>
    <n v="3"/>
    <n v="3"/>
    <n v="2"/>
    <n v="1"/>
    <n v="1"/>
    <n v="12"/>
    <m/>
    <n v="0"/>
  </r>
  <r>
    <s v="AW26"/>
    <s v="DROP 4"/>
    <x v="0"/>
    <s v="#077498"/>
    <x v="2"/>
    <x v="6"/>
    <x v="1"/>
    <s v="HOODIE"/>
    <s v="010042-03"/>
    <x v="0"/>
    <n v="6"/>
    <n v="1"/>
    <n v="1"/>
    <n v="2"/>
    <n v="2"/>
    <n v="1"/>
    <n v="1"/>
    <m/>
    <n v="8"/>
    <m/>
    <n v="0"/>
  </r>
  <r>
    <s v="AW26"/>
    <s v="DROP 4"/>
    <x v="0"/>
    <s v="#077498"/>
    <x v="2"/>
    <x v="6"/>
    <x v="1"/>
    <s v="HOODIE"/>
    <s v="010042-03"/>
    <x v="7"/>
    <n v="15"/>
    <m/>
    <n v="1"/>
    <n v="2"/>
    <n v="2"/>
    <n v="1"/>
    <m/>
    <m/>
    <n v="6"/>
    <m/>
    <n v="0"/>
  </r>
  <r>
    <s v="AW26"/>
    <s v="DROP 4"/>
    <x v="0"/>
    <s v="#077498"/>
    <x v="2"/>
    <x v="6"/>
    <x v="1"/>
    <s v="HOODIE"/>
    <s v="010042-03"/>
    <x v="3"/>
    <m/>
    <n v="10"/>
    <n v="25"/>
    <n v="54"/>
    <n v="54"/>
    <n v="29"/>
    <n v="10"/>
    <n v="4"/>
    <n v="186"/>
    <m/>
    <n v="0"/>
  </r>
  <r>
    <s v="AW26"/>
    <s v="DROP 4"/>
    <x v="0"/>
    <s v="#077498"/>
    <x v="2"/>
    <x v="6"/>
    <x v="1"/>
    <s v="HOODIE"/>
    <s v="010042-03"/>
    <x v="4"/>
    <m/>
    <n v="6"/>
    <n v="13"/>
    <n v="66"/>
    <n v="72"/>
    <n v="39"/>
    <n v="14"/>
    <n v="4"/>
    <n v="214"/>
    <m/>
    <n v="0"/>
  </r>
  <r>
    <s v="AW26"/>
    <s v="DROP 4"/>
    <x v="0"/>
    <s v="#077498"/>
    <x v="2"/>
    <x v="6"/>
    <x v="1"/>
    <s v="HOODIE"/>
    <s v="010042-03"/>
    <x v="5"/>
    <m/>
    <n v="16"/>
    <n v="38"/>
    <n v="120"/>
    <n v="126"/>
    <n v="68"/>
    <n v="24"/>
    <n v="8"/>
    <n v="400"/>
    <n v="20.86"/>
    <n v="8344"/>
  </r>
  <r>
    <s v="AW26"/>
    <s v="DROP 4"/>
    <x v="0"/>
    <s v="#077499"/>
    <x v="2"/>
    <x v="7"/>
    <x v="1"/>
    <s v="HOODIE"/>
    <s v="010042-03"/>
    <x v="4"/>
    <m/>
    <n v="3"/>
    <n v="22"/>
    <n v="28"/>
    <n v="25"/>
    <n v="14"/>
    <n v="6"/>
    <n v="2"/>
    <n v="100"/>
    <m/>
    <n v="0"/>
  </r>
  <r>
    <s v="AW26"/>
    <s v="DROP 4"/>
    <x v="0"/>
    <s v="#077499"/>
    <x v="2"/>
    <x v="7"/>
    <x v="1"/>
    <s v="HOODIE"/>
    <s v="010042-03"/>
    <x v="5"/>
    <m/>
    <n v="3"/>
    <n v="22"/>
    <n v="28"/>
    <n v="25"/>
    <n v="14"/>
    <n v="6"/>
    <n v="2"/>
    <n v="100"/>
    <n v="20.86"/>
    <n v="2086"/>
  </r>
  <r>
    <s v="AW26"/>
    <s v="DROP 4"/>
    <x v="0"/>
    <s v="#077500"/>
    <x v="2"/>
    <x v="8"/>
    <x v="1"/>
    <s v="HOODIE"/>
    <s v="010042-03"/>
    <x v="6"/>
    <n v="5"/>
    <n v="1"/>
    <n v="1"/>
    <n v="3"/>
    <n v="3"/>
    <n v="2"/>
    <n v="1"/>
    <n v="1"/>
    <n v="12"/>
    <m/>
    <n v="0"/>
  </r>
  <r>
    <s v="AW26"/>
    <s v="DROP 4"/>
    <x v="0"/>
    <s v="#077500"/>
    <x v="2"/>
    <x v="8"/>
    <x v="1"/>
    <s v="HOODIE"/>
    <s v="010042-03"/>
    <x v="7"/>
    <n v="22"/>
    <m/>
    <n v="1"/>
    <n v="2"/>
    <n v="2"/>
    <n v="1"/>
    <m/>
    <m/>
    <n v="6"/>
    <m/>
    <n v="0"/>
  </r>
  <r>
    <s v="AW26"/>
    <s v="DROP 4"/>
    <x v="0"/>
    <s v="#077500"/>
    <x v="2"/>
    <x v="8"/>
    <x v="1"/>
    <s v="HOODIE"/>
    <s v="010042-03"/>
    <x v="8"/>
    <n v="11"/>
    <n v="1"/>
    <n v="1"/>
    <n v="2"/>
    <n v="2"/>
    <n v="2"/>
    <n v="1"/>
    <m/>
    <n v="9"/>
    <m/>
    <n v="0"/>
  </r>
  <r>
    <s v="AW26"/>
    <s v="DROP 4"/>
    <x v="0"/>
    <s v="#077500"/>
    <x v="2"/>
    <x v="8"/>
    <x v="1"/>
    <s v="HOODIE"/>
    <s v="010042-03"/>
    <x v="3"/>
    <m/>
    <n v="16"/>
    <n v="38"/>
    <n v="81"/>
    <n v="81"/>
    <n v="54"/>
    <n v="16"/>
    <n v="5"/>
    <n v="291"/>
    <m/>
    <n v="0"/>
  </r>
  <r>
    <s v="AW26"/>
    <s v="DROP 4"/>
    <x v="0"/>
    <s v="#077500"/>
    <x v="2"/>
    <x v="8"/>
    <x v="1"/>
    <s v="HOODIE"/>
    <s v="010042-03"/>
    <x v="4"/>
    <m/>
    <n v="8"/>
    <n v="46"/>
    <n v="98"/>
    <n v="91"/>
    <n v="45"/>
    <n v="17"/>
    <n v="4"/>
    <n v="309"/>
    <m/>
    <n v="0"/>
  </r>
  <r>
    <s v="AW26"/>
    <s v="DROP 4"/>
    <x v="0"/>
    <s v="#077500"/>
    <x v="2"/>
    <x v="8"/>
    <x v="1"/>
    <s v="HOODIE"/>
    <s v="010042-03"/>
    <x v="5"/>
    <m/>
    <n v="24"/>
    <n v="84"/>
    <n v="179"/>
    <n v="172"/>
    <n v="99"/>
    <n v="33"/>
    <n v="9"/>
    <n v="600"/>
    <n v="20.86"/>
    <n v="12516"/>
  </r>
  <r>
    <s v="AW26"/>
    <s v="DROP 4"/>
    <x v="0"/>
    <s v="#077501"/>
    <x v="2"/>
    <x v="6"/>
    <x v="2"/>
    <s v="HOODIE"/>
    <s v="010042-04"/>
    <x v="6"/>
    <n v="3"/>
    <n v="1"/>
    <n v="1"/>
    <n v="3"/>
    <n v="3"/>
    <n v="2"/>
    <n v="1"/>
    <n v="1"/>
    <n v="12"/>
    <m/>
    <n v="0"/>
  </r>
  <r>
    <s v="AW26"/>
    <s v="DROP 4"/>
    <x v="0"/>
    <s v="#077501"/>
    <x v="2"/>
    <x v="6"/>
    <x v="2"/>
    <s v="HOODIE"/>
    <s v="010042-04"/>
    <x v="0"/>
    <n v="5"/>
    <n v="1"/>
    <n v="1"/>
    <n v="2"/>
    <n v="2"/>
    <n v="1"/>
    <n v="1"/>
    <m/>
    <n v="8"/>
    <m/>
    <n v="0"/>
  </r>
  <r>
    <s v="AW26"/>
    <s v="DROP 4"/>
    <x v="0"/>
    <s v="#077501"/>
    <x v="2"/>
    <x v="6"/>
    <x v="2"/>
    <s v="HOODIE"/>
    <s v="010042-04"/>
    <x v="7"/>
    <n v="11"/>
    <m/>
    <n v="1"/>
    <n v="2"/>
    <n v="2"/>
    <n v="1"/>
    <m/>
    <m/>
    <n v="6"/>
    <m/>
    <n v="0"/>
  </r>
  <r>
    <s v="AW26"/>
    <s v="DROP 4"/>
    <x v="0"/>
    <s v="#077501"/>
    <x v="2"/>
    <x v="6"/>
    <x v="2"/>
    <s v="HOODIE"/>
    <s v="010042-04"/>
    <x v="3"/>
    <m/>
    <n v="8"/>
    <n v="19"/>
    <n v="41"/>
    <n v="41"/>
    <n v="22"/>
    <n v="8"/>
    <n v="3"/>
    <n v="142"/>
    <m/>
    <n v="0"/>
  </r>
  <r>
    <s v="AW26"/>
    <s v="DROP 4"/>
    <x v="0"/>
    <s v="#077501"/>
    <x v="2"/>
    <x v="6"/>
    <x v="2"/>
    <s v="HOODIE"/>
    <s v="010042-04"/>
    <x v="4"/>
    <m/>
    <n v="4"/>
    <n v="10"/>
    <n v="49"/>
    <n v="53"/>
    <n v="29"/>
    <n v="10"/>
    <n v="3"/>
    <n v="158"/>
    <m/>
    <n v="0"/>
  </r>
  <r>
    <s v="AW26"/>
    <s v="DROP 4"/>
    <x v="0"/>
    <s v="#077501"/>
    <x v="2"/>
    <x v="6"/>
    <x v="2"/>
    <s v="HOODIE"/>
    <s v="010042-04"/>
    <x v="5"/>
    <m/>
    <n v="12"/>
    <n v="29"/>
    <n v="90"/>
    <n v="94"/>
    <n v="51"/>
    <n v="18"/>
    <n v="6"/>
    <n v="300"/>
    <n v="20.86"/>
    <n v="6258"/>
  </r>
  <r>
    <s v="AW26"/>
    <s v="DROP 4"/>
    <x v="0"/>
    <s v="#077502"/>
    <x v="2"/>
    <x v="7"/>
    <x v="2"/>
    <s v="HOODIE"/>
    <s v="010042-04"/>
    <x v="4"/>
    <m/>
    <n v="3"/>
    <n v="22"/>
    <n v="28"/>
    <n v="25"/>
    <n v="14"/>
    <n v="6"/>
    <n v="2"/>
    <n v="100"/>
    <m/>
    <n v="0"/>
  </r>
  <r>
    <s v="AW26"/>
    <s v="DROP 4"/>
    <x v="0"/>
    <s v="#077502"/>
    <x v="2"/>
    <x v="7"/>
    <x v="2"/>
    <s v="HOODIE"/>
    <s v="010042-04"/>
    <x v="5"/>
    <m/>
    <n v="3"/>
    <n v="22"/>
    <n v="28"/>
    <n v="25"/>
    <n v="14"/>
    <n v="6"/>
    <n v="2"/>
    <n v="100"/>
    <n v="20.86"/>
    <n v="2086"/>
  </r>
  <r>
    <s v="AW26"/>
    <s v="DROP 4"/>
    <x v="0"/>
    <s v="#077503"/>
    <x v="2"/>
    <x v="8"/>
    <x v="2"/>
    <s v="HOODIE"/>
    <s v="010042-04"/>
    <x v="6"/>
    <n v="5"/>
    <n v="1"/>
    <n v="1"/>
    <n v="3"/>
    <n v="3"/>
    <n v="2"/>
    <n v="1"/>
    <n v="1"/>
    <n v="12"/>
    <m/>
    <n v="0"/>
  </r>
  <r>
    <s v="AW26"/>
    <s v="DROP 4"/>
    <x v="0"/>
    <s v="#077503"/>
    <x v="2"/>
    <x v="8"/>
    <x v="2"/>
    <s v="HOODIE"/>
    <s v="010042-04"/>
    <x v="7"/>
    <n v="22"/>
    <m/>
    <n v="1"/>
    <n v="2"/>
    <n v="2"/>
    <n v="1"/>
    <m/>
    <m/>
    <n v="6"/>
    <m/>
    <n v="0"/>
  </r>
  <r>
    <s v="AW26"/>
    <s v="DROP 4"/>
    <x v="0"/>
    <s v="#077503"/>
    <x v="2"/>
    <x v="8"/>
    <x v="2"/>
    <s v="HOODIE"/>
    <s v="010042-04"/>
    <x v="8"/>
    <n v="11"/>
    <n v="1"/>
    <n v="1"/>
    <n v="2"/>
    <n v="2"/>
    <n v="2"/>
    <n v="1"/>
    <m/>
    <n v="9"/>
    <m/>
    <n v="0"/>
  </r>
  <r>
    <s v="AW26"/>
    <s v="DROP 4"/>
    <x v="0"/>
    <s v="#077503"/>
    <x v="2"/>
    <x v="8"/>
    <x v="2"/>
    <s v="HOODIE"/>
    <s v="010042-04"/>
    <x v="3"/>
    <m/>
    <n v="16"/>
    <n v="38"/>
    <n v="81"/>
    <n v="81"/>
    <n v="54"/>
    <n v="16"/>
    <n v="5"/>
    <n v="291"/>
    <m/>
    <n v="0"/>
  </r>
  <r>
    <s v="AW26"/>
    <s v="DROP 4"/>
    <x v="0"/>
    <s v="#077503"/>
    <x v="2"/>
    <x v="8"/>
    <x v="2"/>
    <s v="HOODIE"/>
    <s v="010042-04"/>
    <x v="4"/>
    <m/>
    <n v="8"/>
    <n v="46"/>
    <n v="98"/>
    <n v="91"/>
    <n v="45"/>
    <n v="17"/>
    <n v="4"/>
    <n v="309"/>
    <m/>
    <n v="0"/>
  </r>
  <r>
    <s v="AW26"/>
    <s v="DROP 4"/>
    <x v="0"/>
    <s v="#077503"/>
    <x v="2"/>
    <x v="8"/>
    <x v="2"/>
    <s v="HOODIE"/>
    <s v="010042-04"/>
    <x v="5"/>
    <m/>
    <n v="24"/>
    <n v="84"/>
    <n v="179"/>
    <n v="172"/>
    <n v="99"/>
    <n v="33"/>
    <n v="9"/>
    <n v="600"/>
    <n v="20.86"/>
    <n v="12516"/>
  </r>
  <r>
    <s v="AW26"/>
    <s v="DROP 3"/>
    <x v="1"/>
    <s v="#077460"/>
    <x v="3"/>
    <x v="9"/>
    <x v="5"/>
    <s v="CREW NECK"/>
    <s v="010043-01"/>
    <x v="4"/>
    <m/>
    <n v="3"/>
    <n v="22"/>
    <n v="28"/>
    <n v="25"/>
    <n v="14"/>
    <n v="6"/>
    <n v="2"/>
    <n v="100"/>
    <m/>
    <n v="0"/>
  </r>
  <r>
    <s v="AW26"/>
    <s v="DROP 3"/>
    <x v="1"/>
    <s v="#077460"/>
    <x v="3"/>
    <x v="9"/>
    <x v="5"/>
    <s v="CREW NECK"/>
    <s v="010043-01"/>
    <x v="5"/>
    <m/>
    <n v="3"/>
    <n v="22"/>
    <n v="28"/>
    <n v="25"/>
    <n v="14"/>
    <n v="6"/>
    <n v="2"/>
    <n v="100"/>
    <n v="17.5"/>
    <n v="1750"/>
  </r>
  <r>
    <s v="AW26"/>
    <s v="DROP 3"/>
    <x v="1"/>
    <s v="#077461"/>
    <x v="3"/>
    <x v="10"/>
    <x v="5"/>
    <s v="CREW NECK"/>
    <s v="010043-01"/>
    <x v="6"/>
    <n v="4"/>
    <n v="1"/>
    <n v="1"/>
    <n v="3"/>
    <n v="3"/>
    <n v="1"/>
    <n v="1"/>
    <m/>
    <n v="10"/>
    <m/>
    <n v="0"/>
  </r>
  <r>
    <s v="AW26"/>
    <s v="DROP 3"/>
    <x v="1"/>
    <s v="#077461"/>
    <x v="3"/>
    <x v="10"/>
    <x v="5"/>
    <s v="CREW NECK"/>
    <s v="010043-01"/>
    <x v="0"/>
    <n v="8"/>
    <n v="1"/>
    <n v="1"/>
    <n v="2"/>
    <n v="2"/>
    <n v="1"/>
    <n v="1"/>
    <m/>
    <n v="8"/>
    <m/>
    <n v="0"/>
  </r>
  <r>
    <s v="AW26"/>
    <s v="DROP 3"/>
    <x v="1"/>
    <s v="#077461"/>
    <x v="3"/>
    <x v="10"/>
    <x v="5"/>
    <s v="CREW NECK"/>
    <s v="010043-01"/>
    <x v="7"/>
    <n v="15"/>
    <m/>
    <n v="1"/>
    <n v="2"/>
    <n v="2"/>
    <n v="1"/>
    <m/>
    <m/>
    <n v="6"/>
    <m/>
    <n v="0"/>
  </r>
  <r>
    <s v="AW26"/>
    <s v="DROP 3"/>
    <x v="1"/>
    <s v="#077461"/>
    <x v="3"/>
    <x v="10"/>
    <x v="5"/>
    <s v="CREW NECK"/>
    <s v="010043-01"/>
    <x v="3"/>
    <m/>
    <n v="12"/>
    <n v="27"/>
    <n v="58"/>
    <n v="58"/>
    <n v="27"/>
    <n v="12"/>
    <n v="0"/>
    <n v="194"/>
    <m/>
    <n v="0"/>
  </r>
  <r>
    <s v="AW26"/>
    <s v="DROP 3"/>
    <x v="1"/>
    <s v="#077461"/>
    <x v="3"/>
    <x v="10"/>
    <x v="5"/>
    <s v="CREW NECK"/>
    <s v="010043-01"/>
    <x v="4"/>
    <m/>
    <n v="4"/>
    <n v="29"/>
    <n v="62"/>
    <n v="56"/>
    <n v="39"/>
    <n v="10"/>
    <n v="6"/>
    <n v="206"/>
    <m/>
    <n v="0"/>
  </r>
  <r>
    <s v="AW26"/>
    <s v="DROP 3"/>
    <x v="1"/>
    <s v="#077461"/>
    <x v="3"/>
    <x v="10"/>
    <x v="5"/>
    <s v="CREW NECK"/>
    <s v="010043-01"/>
    <x v="5"/>
    <m/>
    <n v="16"/>
    <n v="56"/>
    <n v="120"/>
    <n v="114"/>
    <n v="66"/>
    <n v="22"/>
    <n v="6"/>
    <n v="400"/>
    <n v="17.5"/>
    <n v="7000"/>
  </r>
  <r>
    <s v="AW26"/>
    <s v="DROP 3"/>
    <x v="1"/>
    <s v="#077462"/>
    <x v="3"/>
    <x v="11"/>
    <x v="6"/>
    <s v="CREW NECK"/>
    <s v="010043-02"/>
    <x v="6"/>
    <n v="2"/>
    <n v="1"/>
    <n v="1"/>
    <n v="2"/>
    <n v="3"/>
    <n v="1"/>
    <n v="1"/>
    <n v="1"/>
    <n v="10"/>
    <m/>
    <n v="0"/>
  </r>
  <r>
    <s v="AW26"/>
    <s v="DROP 3"/>
    <x v="1"/>
    <s v="#077462"/>
    <x v="3"/>
    <x v="11"/>
    <x v="6"/>
    <s v="CREW NECK"/>
    <s v="010043-02"/>
    <x v="0"/>
    <n v="5"/>
    <n v="1"/>
    <n v="1"/>
    <n v="2"/>
    <n v="2"/>
    <n v="1"/>
    <n v="1"/>
    <m/>
    <n v="8"/>
    <m/>
    <n v="0"/>
  </r>
  <r>
    <s v="AW26"/>
    <s v="DROP 3"/>
    <x v="1"/>
    <s v="#077462"/>
    <x v="3"/>
    <x v="11"/>
    <x v="6"/>
    <s v="CREW NECK"/>
    <s v="010043-02"/>
    <x v="7"/>
    <n v="9"/>
    <m/>
    <n v="1"/>
    <n v="2"/>
    <n v="2"/>
    <n v="1"/>
    <m/>
    <m/>
    <n v="6"/>
    <m/>
    <n v="0"/>
  </r>
  <r>
    <s v="AW26"/>
    <s v="DROP 3"/>
    <x v="1"/>
    <s v="#077462"/>
    <x v="3"/>
    <x v="11"/>
    <x v="6"/>
    <s v="CREW NECK"/>
    <s v="010043-02"/>
    <x v="3"/>
    <m/>
    <n v="7"/>
    <n v="16"/>
    <n v="32"/>
    <n v="34"/>
    <n v="16"/>
    <n v="7"/>
    <n v="2"/>
    <n v="114"/>
    <m/>
    <n v="0"/>
  </r>
  <r>
    <s v="AW26"/>
    <s v="DROP 3"/>
    <x v="1"/>
    <s v="#077462"/>
    <x v="3"/>
    <x v="11"/>
    <x v="6"/>
    <s v="CREW NECK"/>
    <s v="010043-02"/>
    <x v="4"/>
    <m/>
    <n v="4"/>
    <n v="9"/>
    <n v="44"/>
    <n v="47"/>
    <n v="28"/>
    <n v="9"/>
    <n v="3"/>
    <n v="144"/>
    <m/>
    <n v="0"/>
  </r>
  <r>
    <s v="AW26"/>
    <s v="DROP 3"/>
    <x v="1"/>
    <s v="#077462"/>
    <x v="3"/>
    <x v="11"/>
    <x v="6"/>
    <s v="CREW NECK"/>
    <s v="010043-02"/>
    <x v="5"/>
    <m/>
    <n v="11"/>
    <n v="25"/>
    <n v="76"/>
    <n v="81"/>
    <n v="44"/>
    <n v="16"/>
    <n v="5"/>
    <n v="258"/>
    <n v="17.5"/>
    <n v="4515"/>
  </r>
  <r>
    <s v="AW26"/>
    <s v="DROP 3"/>
    <x v="1"/>
    <s v="#077463"/>
    <x v="3"/>
    <x v="9"/>
    <x v="6"/>
    <s v="CREW NECK"/>
    <s v="010043-02"/>
    <x v="4"/>
    <m/>
    <n v="3"/>
    <n v="22"/>
    <n v="28"/>
    <n v="25"/>
    <n v="14"/>
    <n v="6"/>
    <n v="2"/>
    <n v="100"/>
    <m/>
    <n v="0"/>
  </r>
  <r>
    <s v="AW27"/>
    <s v="DROP 3"/>
    <x v="1"/>
    <s v="#077463"/>
    <x v="3"/>
    <x v="9"/>
    <x v="6"/>
    <s v="CREW NECK"/>
    <s v="010043-02"/>
    <x v="5"/>
    <m/>
    <n v="3"/>
    <n v="22"/>
    <n v="28"/>
    <n v="25"/>
    <n v="14"/>
    <n v="6"/>
    <n v="2"/>
    <n v="100"/>
    <n v="17.5"/>
    <n v="1750"/>
  </r>
  <r>
    <s v="AW28"/>
    <s v="DROP 3"/>
    <x v="1"/>
    <s v="#077464"/>
    <x v="3"/>
    <x v="10"/>
    <x v="6"/>
    <s v="CREW NECK"/>
    <s v="010043-02"/>
    <x v="0"/>
    <n v="8"/>
    <n v="1"/>
    <n v="1"/>
    <n v="2"/>
    <n v="2"/>
    <n v="1"/>
    <n v="1"/>
    <m/>
    <n v="8"/>
    <m/>
    <n v="0"/>
  </r>
  <r>
    <s v="AW29"/>
    <s v="DROP 3"/>
    <x v="1"/>
    <s v="#077464"/>
    <x v="3"/>
    <x v="10"/>
    <x v="6"/>
    <s v="CREW NECK"/>
    <s v="010043-02"/>
    <x v="7"/>
    <n v="15"/>
    <m/>
    <n v="1"/>
    <n v="2"/>
    <n v="2"/>
    <n v="1"/>
    <m/>
    <m/>
    <n v="6"/>
    <m/>
    <n v="0"/>
  </r>
  <r>
    <s v="AW30"/>
    <s v="DROP 3"/>
    <x v="1"/>
    <s v="#077464"/>
    <x v="3"/>
    <x v="10"/>
    <x v="6"/>
    <s v="CREW NECK"/>
    <s v="010043-02"/>
    <x v="8"/>
    <n v="4"/>
    <n v="1"/>
    <n v="1"/>
    <n v="3"/>
    <n v="3"/>
    <n v="1"/>
    <n v="1"/>
    <m/>
    <n v="10"/>
    <m/>
    <n v="0"/>
  </r>
  <r>
    <s v="AW31"/>
    <s v="DROP 3"/>
    <x v="1"/>
    <s v="#077464"/>
    <x v="3"/>
    <x v="10"/>
    <x v="6"/>
    <s v="CREW NECK"/>
    <s v="010043-02"/>
    <x v="3"/>
    <m/>
    <n v="12"/>
    <n v="27"/>
    <n v="58"/>
    <n v="58"/>
    <n v="27"/>
    <n v="12"/>
    <n v="0"/>
    <n v="194"/>
    <m/>
    <n v="0"/>
  </r>
  <r>
    <s v="AW32"/>
    <s v="DROP 3"/>
    <x v="1"/>
    <s v="#077464"/>
    <x v="3"/>
    <x v="10"/>
    <x v="6"/>
    <s v="CREW NECK"/>
    <s v="010043-02"/>
    <x v="4"/>
    <m/>
    <n v="4"/>
    <n v="29"/>
    <n v="62"/>
    <n v="56"/>
    <n v="39"/>
    <n v="10"/>
    <n v="6"/>
    <n v="206"/>
    <m/>
    <n v="0"/>
  </r>
  <r>
    <s v="AW33"/>
    <s v="DROP 3"/>
    <x v="1"/>
    <s v="#077464"/>
    <x v="3"/>
    <x v="10"/>
    <x v="6"/>
    <s v="CREW NECK"/>
    <s v="010043-02"/>
    <x v="5"/>
    <m/>
    <n v="16"/>
    <n v="56"/>
    <n v="120"/>
    <n v="114"/>
    <n v="66"/>
    <n v="22"/>
    <n v="6"/>
    <n v="400"/>
    <n v="17.5"/>
    <n v="7000"/>
  </r>
  <r>
    <s v="AW34"/>
    <s v="DROP 2"/>
    <x v="2"/>
    <s v="#077431"/>
    <x v="4"/>
    <x v="12"/>
    <x v="0"/>
    <s v="JOGGERS"/>
    <s v="010040-01"/>
    <x v="11"/>
    <n v="6"/>
    <n v="1"/>
    <n v="2"/>
    <n v="2"/>
    <n v="3"/>
    <n v="2"/>
    <n v="1"/>
    <n v="1"/>
    <n v="12"/>
    <m/>
    <n v="0"/>
  </r>
  <r>
    <s v="AW35"/>
    <s v="DROP 2"/>
    <x v="2"/>
    <s v="#077431"/>
    <x v="4"/>
    <x v="12"/>
    <x v="0"/>
    <s v="JOGGERS"/>
    <s v="010040-01"/>
    <x v="12"/>
    <n v="27"/>
    <m/>
    <n v="1"/>
    <n v="2"/>
    <n v="2"/>
    <n v="2"/>
    <n v="1"/>
    <m/>
    <n v="8"/>
    <m/>
    <n v="0"/>
  </r>
  <r>
    <s v="AW36"/>
    <s v="DROP 2"/>
    <x v="2"/>
    <s v="#077431"/>
    <x v="4"/>
    <x v="12"/>
    <x v="0"/>
    <s v="JOGGERS"/>
    <s v="010040-01"/>
    <x v="13"/>
    <n v="19"/>
    <m/>
    <n v="1"/>
    <n v="2"/>
    <n v="2"/>
    <n v="1"/>
    <m/>
    <m/>
    <n v="6"/>
    <m/>
    <n v="0"/>
  </r>
  <r>
    <s v="AW37"/>
    <s v="DROP 2"/>
    <x v="2"/>
    <s v="#077431"/>
    <x v="4"/>
    <x v="12"/>
    <x v="0"/>
    <s v="JOGGERS"/>
    <s v="010040-01"/>
    <x v="3"/>
    <m/>
    <n v="6"/>
    <n v="58"/>
    <n v="104"/>
    <n v="110"/>
    <n v="85"/>
    <n v="33"/>
    <n v="6"/>
    <n v="402"/>
    <m/>
    <n v="0"/>
  </r>
  <r>
    <s v="AW38"/>
    <s v="DROP 2"/>
    <x v="2"/>
    <s v="#077431"/>
    <x v="4"/>
    <x v="12"/>
    <x v="0"/>
    <s v="JOGGERS"/>
    <s v="010040-01"/>
    <x v="4"/>
    <m/>
    <n v="19"/>
    <n v="45"/>
    <n v="49"/>
    <n v="51"/>
    <n v="31"/>
    <n v="22"/>
    <n v="12"/>
    <n v="229"/>
    <m/>
    <n v="0"/>
  </r>
  <r>
    <s v="AW39"/>
    <s v="DROP 2"/>
    <x v="2"/>
    <s v="#077431"/>
    <x v="4"/>
    <x v="12"/>
    <x v="0"/>
    <s v="JOGGERS"/>
    <s v="010040-01"/>
    <x v="5"/>
    <m/>
    <n v="25"/>
    <n v="103"/>
    <n v="153"/>
    <n v="161"/>
    <n v="116"/>
    <n v="55"/>
    <n v="18"/>
    <n v="631"/>
    <n v="22.45"/>
    <n v="14165.949999999999"/>
  </r>
  <r>
    <s v="AW40"/>
    <s v="DROP 2"/>
    <x v="2"/>
    <s v="#077432"/>
    <x v="4"/>
    <x v="13"/>
    <x v="0"/>
    <s v="JOGGERS"/>
    <s v="010040-01"/>
    <x v="11"/>
    <n v="2"/>
    <n v="1"/>
    <n v="2"/>
    <n v="2"/>
    <n v="3"/>
    <n v="2"/>
    <n v="1"/>
    <n v="1"/>
    <n v="12"/>
    <m/>
    <n v="0"/>
  </r>
  <r>
    <s v="AW41"/>
    <s v="DROP 2"/>
    <x v="2"/>
    <s v="#077432"/>
    <x v="4"/>
    <x v="13"/>
    <x v="0"/>
    <s v="JOGGERS"/>
    <s v="010040-01"/>
    <x v="12"/>
    <n v="13"/>
    <m/>
    <n v="1"/>
    <n v="2"/>
    <n v="2"/>
    <n v="2"/>
    <n v="1"/>
    <m/>
    <n v="8"/>
    <m/>
    <n v="0"/>
  </r>
  <r>
    <s v="AW42"/>
    <s v="DROP 2"/>
    <x v="2"/>
    <s v="#077432"/>
    <x v="4"/>
    <x v="13"/>
    <x v="0"/>
    <s v="JOGGERS"/>
    <s v="010040-01"/>
    <x v="13"/>
    <n v="5"/>
    <m/>
    <n v="1"/>
    <n v="2"/>
    <n v="2"/>
    <n v="1"/>
    <m/>
    <m/>
    <n v="6"/>
    <m/>
    <n v="0"/>
  </r>
  <r>
    <s v="AW43"/>
    <s v="DROP 2"/>
    <x v="2"/>
    <s v="#077432"/>
    <x v="4"/>
    <x v="13"/>
    <x v="0"/>
    <s v="JOGGERS"/>
    <s v="010040-01"/>
    <x v="3"/>
    <m/>
    <n v="2"/>
    <n v="22"/>
    <n v="40"/>
    <n v="42"/>
    <n v="35"/>
    <n v="15"/>
    <n v="2"/>
    <n v="158"/>
    <m/>
    <n v="0"/>
  </r>
  <r>
    <s v="AW44"/>
    <s v="DROP 2"/>
    <x v="2"/>
    <s v="#077432"/>
    <x v="4"/>
    <x v="13"/>
    <x v="0"/>
    <s v="JOGGERS"/>
    <s v="010040-01"/>
    <x v="4"/>
    <m/>
    <n v="9"/>
    <n v="19"/>
    <n v="23"/>
    <n v="26"/>
    <n v="16"/>
    <n v="11"/>
    <n v="7"/>
    <n v="111"/>
    <m/>
    <n v="0"/>
  </r>
  <r>
    <s v="AW45"/>
    <s v="DROP 2"/>
    <x v="2"/>
    <s v="#077432"/>
    <x v="4"/>
    <x v="13"/>
    <x v="0"/>
    <s v="JOGGERS"/>
    <s v="010040-01"/>
    <x v="5"/>
    <m/>
    <n v="11"/>
    <n v="41"/>
    <n v="63"/>
    <n v="68"/>
    <n v="51"/>
    <n v="26"/>
    <n v="9"/>
    <n v="269"/>
    <n v="22.45"/>
    <n v="6039.05"/>
  </r>
  <r>
    <s v="AW46"/>
    <s v="DROP 2"/>
    <x v="2"/>
    <s v="#077433"/>
    <x v="4"/>
    <x v="12"/>
    <x v="3"/>
    <s v="JOGGERS"/>
    <s v="010040-02"/>
    <x v="11"/>
    <n v="5"/>
    <n v="1"/>
    <n v="1"/>
    <n v="2"/>
    <n v="2"/>
    <n v="2"/>
    <n v="1"/>
    <n v="1"/>
    <n v="10"/>
    <m/>
    <n v="0"/>
  </r>
  <r>
    <s v="AW47"/>
    <s v="DROP 2"/>
    <x v="2"/>
    <s v="#077433"/>
    <x v="4"/>
    <x v="12"/>
    <x v="3"/>
    <s v="JOGGERS"/>
    <s v="010040-02"/>
    <x v="12"/>
    <n v="9"/>
    <m/>
    <n v="1"/>
    <n v="2"/>
    <n v="2"/>
    <n v="1"/>
    <n v="1"/>
    <m/>
    <n v="7"/>
    <m/>
    <n v="0"/>
  </r>
  <r>
    <s v="AW48"/>
    <s v="DROP 2"/>
    <x v="2"/>
    <s v="#077433"/>
    <x v="4"/>
    <x v="12"/>
    <x v="3"/>
    <s v="JOGGERS"/>
    <s v="010040-02"/>
    <x v="13"/>
    <n v="17"/>
    <m/>
    <n v="1"/>
    <n v="2"/>
    <n v="2"/>
    <n v="1"/>
    <m/>
    <m/>
    <n v="6"/>
    <m/>
    <n v="0"/>
  </r>
  <r>
    <s v="AW49"/>
    <s v="DROP 2"/>
    <x v="2"/>
    <s v="#077433"/>
    <x v="4"/>
    <x v="12"/>
    <x v="3"/>
    <s v="JOGGERS"/>
    <s v="010040-02"/>
    <x v="3"/>
    <m/>
    <n v="5"/>
    <n v="31"/>
    <n v="62"/>
    <n v="62"/>
    <n v="36"/>
    <n v="14"/>
    <n v="5"/>
    <n v="215"/>
    <m/>
    <n v="0"/>
  </r>
  <r>
    <s v="AW50"/>
    <s v="DROP 2"/>
    <x v="2"/>
    <s v="#077433"/>
    <x v="4"/>
    <x v="12"/>
    <x v="3"/>
    <s v="JOGGERS"/>
    <s v="010040-02"/>
    <x v="4"/>
    <m/>
    <n v="10"/>
    <n v="31"/>
    <n v="27"/>
    <n v="33"/>
    <n v="31"/>
    <n v="14"/>
    <n v="6"/>
    <n v="152"/>
    <m/>
    <n v="0"/>
  </r>
  <r>
    <s v="AW51"/>
    <s v="DROP 2"/>
    <x v="2"/>
    <s v="#077433"/>
    <x v="4"/>
    <x v="12"/>
    <x v="3"/>
    <s v="JOGGERS"/>
    <s v="010040-02"/>
    <x v="5"/>
    <m/>
    <n v="15"/>
    <n v="62"/>
    <n v="89"/>
    <n v="95"/>
    <n v="67"/>
    <n v="28"/>
    <n v="11"/>
    <n v="367"/>
    <n v="22.45"/>
    <n v="8239.15"/>
  </r>
  <r>
    <s v="AW52"/>
    <s v="DROP 2"/>
    <x v="2"/>
    <s v="#077434"/>
    <x v="4"/>
    <x v="13"/>
    <x v="3"/>
    <s v="JOGGERS"/>
    <s v="010040-02"/>
    <x v="11"/>
    <n v="2"/>
    <n v="1"/>
    <n v="1"/>
    <n v="2"/>
    <n v="2"/>
    <n v="2"/>
    <n v="1"/>
    <n v="1"/>
    <n v="10"/>
    <m/>
    <n v="0"/>
  </r>
  <r>
    <s v="AW53"/>
    <s v="DROP 2"/>
    <x v="2"/>
    <s v="#077434"/>
    <x v="4"/>
    <x v="13"/>
    <x v="3"/>
    <s v="JOGGERS"/>
    <s v="010040-02"/>
    <x v="12"/>
    <n v="9"/>
    <m/>
    <n v="1"/>
    <n v="2"/>
    <n v="2"/>
    <n v="1"/>
    <n v="1"/>
    <m/>
    <n v="7"/>
    <m/>
    <n v="0"/>
  </r>
  <r>
    <s v="AW54"/>
    <s v="DROP 2"/>
    <x v="2"/>
    <s v="#077434"/>
    <x v="4"/>
    <x v="13"/>
    <x v="3"/>
    <s v="JOGGERS"/>
    <s v="010040-02"/>
    <x v="13"/>
    <n v="4"/>
    <m/>
    <n v="1"/>
    <n v="2"/>
    <n v="2"/>
    <n v="1"/>
    <m/>
    <m/>
    <n v="6"/>
    <m/>
    <n v="0"/>
  </r>
  <r>
    <s v="AW55"/>
    <s v="DROP 2"/>
    <x v="2"/>
    <s v="#077434"/>
    <x v="4"/>
    <x v="13"/>
    <x v="3"/>
    <s v="JOGGERS"/>
    <s v="010040-02"/>
    <x v="3"/>
    <m/>
    <n v="2"/>
    <n v="15"/>
    <n v="30"/>
    <n v="30"/>
    <n v="17"/>
    <n v="11"/>
    <n v="2"/>
    <n v="107"/>
    <m/>
    <n v="0"/>
  </r>
  <r>
    <s v="AW56"/>
    <s v="DROP 2"/>
    <x v="2"/>
    <s v="#077434"/>
    <x v="4"/>
    <x v="13"/>
    <x v="3"/>
    <s v="JOGGERS"/>
    <s v="010040-02"/>
    <x v="4"/>
    <m/>
    <n v="5"/>
    <n v="14"/>
    <n v="13"/>
    <n v="17"/>
    <n v="15"/>
    <n v="8"/>
    <n v="4"/>
    <n v="76"/>
    <m/>
    <n v="0"/>
  </r>
  <r>
    <s v="AW57"/>
    <s v="DROP 2"/>
    <x v="2"/>
    <s v="#077434"/>
    <x v="4"/>
    <x v="13"/>
    <x v="3"/>
    <s v="JOGGERS"/>
    <s v="010040-02"/>
    <x v="5"/>
    <m/>
    <n v="7"/>
    <n v="29"/>
    <n v="43"/>
    <n v="47"/>
    <n v="32"/>
    <n v="19"/>
    <n v="6"/>
    <n v="183"/>
    <n v="22.45"/>
    <n v="4108.3499999999995"/>
  </r>
  <r>
    <s v="AW58"/>
    <s v="DROP 2"/>
    <x v="2"/>
    <s v="#077435"/>
    <x v="4"/>
    <x v="12"/>
    <x v="1"/>
    <s v="JOGGERS"/>
    <s v="010040-03"/>
    <x v="11"/>
    <n v="5"/>
    <n v="1"/>
    <n v="1"/>
    <n v="2"/>
    <n v="2"/>
    <n v="2"/>
    <n v="1"/>
    <n v="1"/>
    <n v="10"/>
    <m/>
    <n v="0"/>
  </r>
  <r>
    <s v="AW59"/>
    <s v="DROP 2"/>
    <x v="2"/>
    <s v="#077435"/>
    <x v="4"/>
    <x v="12"/>
    <x v="1"/>
    <s v="JOGGERS"/>
    <s v="010040-03"/>
    <x v="12"/>
    <n v="9"/>
    <m/>
    <n v="1"/>
    <n v="2"/>
    <n v="2"/>
    <n v="1"/>
    <n v="1"/>
    <m/>
    <n v="7"/>
    <m/>
    <n v="0"/>
  </r>
  <r>
    <s v="AW60"/>
    <s v="DROP 2"/>
    <x v="2"/>
    <s v="#077435"/>
    <x v="4"/>
    <x v="12"/>
    <x v="1"/>
    <s v="JOGGERS"/>
    <s v="010040-03"/>
    <x v="13"/>
    <n v="17"/>
    <m/>
    <n v="1"/>
    <n v="2"/>
    <n v="2"/>
    <n v="1"/>
    <m/>
    <m/>
    <n v="6"/>
    <m/>
    <n v="0"/>
  </r>
  <r>
    <s v="AW61"/>
    <s v="DROP 2"/>
    <x v="2"/>
    <s v="#077435"/>
    <x v="4"/>
    <x v="12"/>
    <x v="1"/>
    <s v="JOGGERS"/>
    <s v="010040-03"/>
    <x v="3"/>
    <m/>
    <n v="5"/>
    <n v="31"/>
    <n v="62"/>
    <n v="62"/>
    <n v="36"/>
    <n v="14"/>
    <n v="5"/>
    <n v="215"/>
    <m/>
    <n v="0"/>
  </r>
  <r>
    <s v="AW62"/>
    <s v="DROP 2"/>
    <x v="2"/>
    <s v="#077435"/>
    <x v="4"/>
    <x v="12"/>
    <x v="1"/>
    <s v="JOGGERS"/>
    <s v="010040-03"/>
    <x v="4"/>
    <m/>
    <n v="10"/>
    <n v="31"/>
    <n v="27"/>
    <n v="33"/>
    <n v="31"/>
    <n v="14"/>
    <n v="6"/>
    <n v="152"/>
    <m/>
    <n v="0"/>
  </r>
  <r>
    <s v="AW63"/>
    <s v="DROP 2"/>
    <x v="2"/>
    <s v="#077435"/>
    <x v="4"/>
    <x v="12"/>
    <x v="1"/>
    <s v="JOGGERS"/>
    <s v="010040-03"/>
    <x v="5"/>
    <m/>
    <n v="15"/>
    <n v="62"/>
    <n v="89"/>
    <n v="95"/>
    <n v="67"/>
    <n v="28"/>
    <n v="11"/>
    <n v="367"/>
    <n v="22.45"/>
    <n v="8239.15"/>
  </r>
  <r>
    <s v="AW64"/>
    <s v="DROP 2"/>
    <x v="2"/>
    <s v="#077436"/>
    <x v="4"/>
    <x v="13"/>
    <x v="1"/>
    <s v="JOGGERS"/>
    <s v="010040-03"/>
    <x v="11"/>
    <n v="2"/>
    <n v="1"/>
    <n v="1"/>
    <n v="2"/>
    <n v="2"/>
    <n v="2"/>
    <n v="1"/>
    <n v="1"/>
    <n v="10"/>
    <m/>
    <n v="0"/>
  </r>
  <r>
    <s v="AW65"/>
    <s v="DROP 2"/>
    <x v="2"/>
    <s v="#077436"/>
    <x v="4"/>
    <x v="13"/>
    <x v="1"/>
    <s v="JOGGERS"/>
    <s v="010040-03"/>
    <x v="12"/>
    <n v="9"/>
    <m/>
    <n v="1"/>
    <n v="2"/>
    <n v="2"/>
    <n v="1"/>
    <n v="1"/>
    <m/>
    <n v="7"/>
    <m/>
    <n v="0"/>
  </r>
  <r>
    <s v="AW66"/>
    <s v="DROP 2"/>
    <x v="2"/>
    <s v="#077436"/>
    <x v="4"/>
    <x v="13"/>
    <x v="1"/>
    <s v="JOGGERS"/>
    <s v="010040-03"/>
    <x v="13"/>
    <n v="4"/>
    <m/>
    <n v="1"/>
    <n v="2"/>
    <n v="2"/>
    <n v="1"/>
    <m/>
    <m/>
    <n v="6"/>
    <m/>
    <n v="0"/>
  </r>
  <r>
    <s v="AW67"/>
    <s v="DROP 2"/>
    <x v="2"/>
    <s v="#077436"/>
    <x v="4"/>
    <x v="13"/>
    <x v="1"/>
    <s v="JOGGERS"/>
    <s v="010040-03"/>
    <x v="3"/>
    <m/>
    <n v="2"/>
    <n v="15"/>
    <n v="30"/>
    <n v="30"/>
    <n v="17"/>
    <n v="11"/>
    <n v="2"/>
    <n v="107"/>
    <m/>
    <n v="0"/>
  </r>
  <r>
    <s v="AW68"/>
    <s v="DROP 2"/>
    <x v="2"/>
    <s v="#077436"/>
    <x v="4"/>
    <x v="13"/>
    <x v="1"/>
    <s v="JOGGERS"/>
    <s v="010040-03"/>
    <x v="4"/>
    <m/>
    <n v="5"/>
    <n v="14"/>
    <n v="13"/>
    <n v="17"/>
    <n v="15"/>
    <n v="8"/>
    <n v="4"/>
    <n v="76"/>
    <m/>
    <n v="0"/>
  </r>
  <r>
    <s v="AW69"/>
    <s v="DROP 2"/>
    <x v="2"/>
    <s v="#077436"/>
    <x v="4"/>
    <x v="13"/>
    <x v="1"/>
    <s v="JOGGERS"/>
    <s v="010040-03"/>
    <x v="5"/>
    <m/>
    <n v="7"/>
    <n v="29"/>
    <n v="43"/>
    <n v="47"/>
    <n v="32"/>
    <n v="19"/>
    <n v="6"/>
    <n v="183"/>
    <n v="22.45"/>
    <n v="4108.3499999999995"/>
  </r>
  <r>
    <s v="AW70"/>
    <s v="DROP 2"/>
    <x v="2"/>
    <s v="#077437"/>
    <x v="4"/>
    <x v="12"/>
    <x v="2"/>
    <s v="JOGGERS"/>
    <s v="010040-04"/>
    <x v="11"/>
    <n v="5"/>
    <n v="1"/>
    <n v="1"/>
    <n v="2"/>
    <n v="2"/>
    <n v="2"/>
    <n v="1"/>
    <n v="1"/>
    <n v="10"/>
    <m/>
    <n v="0"/>
  </r>
  <r>
    <s v="AW71"/>
    <s v="DROP 2"/>
    <x v="2"/>
    <s v="#077437"/>
    <x v="4"/>
    <x v="12"/>
    <x v="2"/>
    <s v="JOGGERS"/>
    <s v="010040-04"/>
    <x v="12"/>
    <n v="9"/>
    <m/>
    <n v="1"/>
    <n v="2"/>
    <n v="2"/>
    <n v="1"/>
    <n v="1"/>
    <m/>
    <n v="7"/>
    <m/>
    <n v="0"/>
  </r>
  <r>
    <s v="AW72"/>
    <s v="DROP 2"/>
    <x v="2"/>
    <s v="#077437"/>
    <x v="4"/>
    <x v="12"/>
    <x v="2"/>
    <s v="JOGGERS"/>
    <s v="010040-04"/>
    <x v="13"/>
    <n v="17"/>
    <m/>
    <n v="1"/>
    <n v="2"/>
    <n v="2"/>
    <n v="1"/>
    <m/>
    <m/>
    <n v="6"/>
    <m/>
    <n v="0"/>
  </r>
  <r>
    <s v="AW73"/>
    <s v="DROP 2"/>
    <x v="2"/>
    <s v="#077437"/>
    <x v="4"/>
    <x v="12"/>
    <x v="2"/>
    <s v="JOGGERS"/>
    <s v="010040-04"/>
    <x v="3"/>
    <m/>
    <n v="5"/>
    <n v="31"/>
    <n v="62"/>
    <n v="62"/>
    <n v="36"/>
    <n v="14"/>
    <n v="5"/>
    <n v="215"/>
    <m/>
    <n v="0"/>
  </r>
  <r>
    <s v="AW74"/>
    <s v="DROP 2"/>
    <x v="2"/>
    <s v="#077437"/>
    <x v="4"/>
    <x v="12"/>
    <x v="2"/>
    <s v="JOGGERS"/>
    <s v="010040-04"/>
    <x v="4"/>
    <m/>
    <n v="10"/>
    <n v="31"/>
    <n v="27"/>
    <n v="33"/>
    <n v="31"/>
    <n v="14"/>
    <n v="6"/>
    <n v="152"/>
    <m/>
    <n v="0"/>
  </r>
  <r>
    <s v="AW75"/>
    <s v="DROP 2"/>
    <x v="2"/>
    <s v="#077437"/>
    <x v="4"/>
    <x v="12"/>
    <x v="2"/>
    <s v="JOGGERS"/>
    <s v="010040-04"/>
    <x v="5"/>
    <m/>
    <n v="15"/>
    <n v="62"/>
    <n v="89"/>
    <n v="95"/>
    <n v="67"/>
    <n v="28"/>
    <n v="11"/>
    <n v="367"/>
    <n v="22.45"/>
    <n v="8239.15"/>
  </r>
  <r>
    <s v="AW76"/>
    <s v="DROP 2"/>
    <x v="2"/>
    <s v="#077438"/>
    <x v="4"/>
    <x v="13"/>
    <x v="2"/>
    <s v="JOGGERS"/>
    <s v="010040-04"/>
    <x v="11"/>
    <n v="2"/>
    <n v="1"/>
    <n v="1"/>
    <n v="2"/>
    <n v="2"/>
    <n v="2"/>
    <n v="1"/>
    <n v="1"/>
    <n v="10"/>
    <m/>
    <n v="0"/>
  </r>
  <r>
    <s v="AW77"/>
    <s v="DROP 2"/>
    <x v="2"/>
    <s v="#077438"/>
    <x v="4"/>
    <x v="13"/>
    <x v="2"/>
    <s v="JOGGERS"/>
    <s v="010040-04"/>
    <x v="12"/>
    <n v="9"/>
    <m/>
    <n v="1"/>
    <n v="2"/>
    <n v="2"/>
    <n v="1"/>
    <n v="1"/>
    <m/>
    <n v="7"/>
    <m/>
    <n v="0"/>
  </r>
  <r>
    <s v="AW78"/>
    <s v="DROP 2"/>
    <x v="2"/>
    <s v="#077438"/>
    <x v="4"/>
    <x v="13"/>
    <x v="2"/>
    <s v="JOGGERS"/>
    <s v="010040-04"/>
    <x v="13"/>
    <n v="4"/>
    <m/>
    <n v="1"/>
    <n v="2"/>
    <n v="2"/>
    <n v="1"/>
    <m/>
    <m/>
    <n v="6"/>
    <m/>
    <n v="0"/>
  </r>
  <r>
    <s v="AW79"/>
    <s v="DROP 2"/>
    <x v="2"/>
    <s v="#077438"/>
    <x v="4"/>
    <x v="13"/>
    <x v="2"/>
    <s v="JOGGERS"/>
    <s v="010040-04"/>
    <x v="3"/>
    <m/>
    <n v="2"/>
    <n v="15"/>
    <n v="30"/>
    <n v="30"/>
    <n v="17"/>
    <n v="11"/>
    <n v="2"/>
    <n v="107"/>
    <m/>
    <n v="0"/>
  </r>
  <r>
    <s v="AW80"/>
    <s v="DROP 2"/>
    <x v="2"/>
    <s v="#077438"/>
    <x v="4"/>
    <x v="13"/>
    <x v="2"/>
    <s v="JOGGERS"/>
    <s v="010040-04"/>
    <x v="4"/>
    <m/>
    <n v="5"/>
    <n v="14"/>
    <n v="13"/>
    <n v="17"/>
    <n v="15"/>
    <n v="8"/>
    <n v="4"/>
    <n v="76"/>
    <m/>
    <n v="0"/>
  </r>
  <r>
    <s v="AW81"/>
    <s v="DROP 2"/>
    <x v="2"/>
    <s v="#077438"/>
    <x v="4"/>
    <x v="13"/>
    <x v="2"/>
    <s v="JOGGERS"/>
    <s v="010040-04"/>
    <x v="5"/>
    <m/>
    <n v="7"/>
    <n v="29"/>
    <n v="43"/>
    <n v="47"/>
    <n v="32"/>
    <n v="19"/>
    <n v="6"/>
    <n v="183"/>
    <n v="22.45"/>
    <n v="4108.3499999999995"/>
  </r>
  <r>
    <s v="AW82"/>
    <s v="DROP 2"/>
    <x v="2"/>
    <s v="#077440"/>
    <x v="1"/>
    <x v="14"/>
    <x v="0"/>
    <s v="CREW NECK"/>
    <s v="010041-01"/>
    <x v="11"/>
    <n v="8"/>
    <n v="1"/>
    <n v="2"/>
    <n v="3"/>
    <n v="4"/>
    <n v="3"/>
    <n v="1"/>
    <n v="1"/>
    <n v="15"/>
    <m/>
    <n v="0"/>
  </r>
  <r>
    <s v="AW83"/>
    <s v="DROP 2"/>
    <x v="2"/>
    <s v="#077440"/>
    <x v="1"/>
    <x v="14"/>
    <x v="0"/>
    <s v="CREW NECK"/>
    <s v="010041-01"/>
    <x v="12"/>
    <n v="31"/>
    <m/>
    <n v="1"/>
    <n v="2"/>
    <n v="3"/>
    <n v="2"/>
    <n v="1"/>
    <m/>
    <n v="9"/>
    <m/>
    <n v="0"/>
  </r>
  <r>
    <s v="AW84"/>
    <s v="DROP 2"/>
    <x v="2"/>
    <s v="#077440"/>
    <x v="1"/>
    <x v="14"/>
    <x v="0"/>
    <s v="CREW NECK"/>
    <s v="010041-01"/>
    <x v="13"/>
    <n v="22"/>
    <m/>
    <n v="1"/>
    <n v="2"/>
    <n v="2"/>
    <n v="1"/>
    <n v="1"/>
    <m/>
    <n v="7"/>
    <m/>
    <n v="0"/>
  </r>
  <r>
    <s v="AW85"/>
    <s v="DROP 2"/>
    <x v="2"/>
    <s v="#077440"/>
    <x v="1"/>
    <x v="14"/>
    <x v="0"/>
    <s v="CREW NECK"/>
    <s v="010041-01"/>
    <x v="6"/>
    <n v="51"/>
    <m/>
    <m/>
    <n v="2"/>
    <n v="2"/>
    <n v="1"/>
    <m/>
    <m/>
    <n v="5"/>
    <m/>
    <n v="0"/>
  </r>
  <r>
    <s v="AW86"/>
    <s v="DROP 2"/>
    <x v="2"/>
    <s v="#077440"/>
    <x v="1"/>
    <x v="14"/>
    <x v="0"/>
    <s v="CREW NECK"/>
    <s v="010041-01"/>
    <x v="3"/>
    <m/>
    <n v="8"/>
    <n v="69"/>
    <n v="232"/>
    <n v="271"/>
    <n v="159"/>
    <n v="61"/>
    <n v="8"/>
    <n v="8"/>
    <m/>
    <n v="0"/>
  </r>
  <r>
    <s v="AW87"/>
    <s v="DROP 2"/>
    <x v="2"/>
    <s v="#077440"/>
    <x v="1"/>
    <x v="14"/>
    <x v="0"/>
    <s v="CREW NECK"/>
    <s v="010041-01"/>
    <x v="4"/>
    <m/>
    <n v="37"/>
    <n v="100"/>
    <n v="79"/>
    <n v="110"/>
    <n v="86"/>
    <n v="63"/>
    <n v="22"/>
    <n v="497"/>
    <m/>
    <n v="0"/>
  </r>
  <r>
    <s v="AW88"/>
    <s v="DROP 2"/>
    <x v="2"/>
    <s v="#077440"/>
    <x v="1"/>
    <x v="14"/>
    <x v="0"/>
    <s v="CREW NECK"/>
    <s v="010041-01"/>
    <x v="5"/>
    <m/>
    <n v="45"/>
    <n v="169"/>
    <n v="311"/>
    <n v="381"/>
    <n v="245"/>
    <n v="124"/>
    <n v="30"/>
    <n v="1305"/>
    <n v="15.5"/>
    <n v="20227.5"/>
  </r>
  <r>
    <s v="AW89"/>
    <s v="DROP 2"/>
    <x v="2"/>
    <s v="#077441"/>
    <x v="1"/>
    <x v="15"/>
    <x v="0"/>
    <s v="CREW NECK"/>
    <s v="010041-01"/>
    <x v="11"/>
    <n v="5"/>
    <n v="1"/>
    <n v="2"/>
    <n v="3"/>
    <n v="4"/>
    <n v="3"/>
    <n v="1"/>
    <n v="1"/>
    <n v="15"/>
    <m/>
    <n v="0"/>
  </r>
  <r>
    <s v="AW90"/>
    <s v="DROP 2"/>
    <x v="2"/>
    <s v="#077441"/>
    <x v="1"/>
    <x v="15"/>
    <x v="0"/>
    <s v="CREW NECK"/>
    <s v="010041-01"/>
    <x v="12"/>
    <n v="7"/>
    <m/>
    <n v="1"/>
    <n v="2"/>
    <n v="3"/>
    <n v="2"/>
    <n v="1"/>
    <m/>
    <n v="9"/>
    <m/>
    <n v="0"/>
  </r>
  <r>
    <s v="AW91"/>
    <s v="DROP 2"/>
    <x v="2"/>
    <s v="#077441"/>
    <x v="1"/>
    <x v="15"/>
    <x v="0"/>
    <s v="CREW NECK"/>
    <s v="010041-01"/>
    <x v="13"/>
    <n v="4"/>
    <m/>
    <n v="1"/>
    <n v="2"/>
    <n v="2"/>
    <n v="1"/>
    <n v="1"/>
    <m/>
    <n v="7"/>
    <m/>
    <n v="0"/>
  </r>
  <r>
    <s v="AW92"/>
    <s v="DROP 2"/>
    <x v="2"/>
    <s v="#077441"/>
    <x v="1"/>
    <x v="15"/>
    <x v="0"/>
    <s v="CREW NECK"/>
    <s v="010041-01"/>
    <x v="6"/>
    <n v="6"/>
    <m/>
    <m/>
    <n v="2"/>
    <n v="2"/>
    <n v="1"/>
    <m/>
    <m/>
    <n v="5"/>
    <m/>
    <n v="0"/>
  </r>
  <r>
    <s v="AW93"/>
    <s v="DROP 2"/>
    <x v="2"/>
    <s v="#077441"/>
    <x v="1"/>
    <x v="15"/>
    <x v="0"/>
    <s v="CREW NECK"/>
    <s v="010041-01"/>
    <x v="3"/>
    <m/>
    <n v="5"/>
    <n v="21"/>
    <n v="49"/>
    <n v="61"/>
    <n v="39"/>
    <n v="16"/>
    <n v="5"/>
    <n v="196"/>
    <m/>
    <n v="0"/>
  </r>
  <r>
    <s v="AW94"/>
    <s v="DROP 2"/>
    <x v="2"/>
    <s v="#077441"/>
    <x v="1"/>
    <x v="15"/>
    <x v="0"/>
    <s v="CREW NECK"/>
    <s v="010041-01"/>
    <x v="4"/>
    <m/>
    <n v="8"/>
    <n v="25"/>
    <n v="28"/>
    <n v="35"/>
    <n v="30"/>
    <n v="17"/>
    <n v="6"/>
    <n v="149"/>
    <m/>
    <n v="0"/>
  </r>
  <r>
    <s v="AW95"/>
    <s v="DROP 2"/>
    <x v="2"/>
    <s v="#077441"/>
    <x v="1"/>
    <x v="15"/>
    <x v="0"/>
    <s v="CREW NECK"/>
    <s v="010041-01"/>
    <x v="5"/>
    <m/>
    <n v="13"/>
    <n v="46"/>
    <n v="77"/>
    <n v="96"/>
    <n v="69"/>
    <n v="33"/>
    <n v="11"/>
    <n v="345"/>
    <n v="15.5"/>
    <n v="5347.5"/>
  </r>
  <r>
    <s v="AW96"/>
    <s v="DROP 2"/>
    <x v="2"/>
    <s v="#077442"/>
    <x v="1"/>
    <x v="14"/>
    <x v="3"/>
    <s v="CREW NECK"/>
    <s v="010041-02"/>
    <x v="6"/>
    <n v="8"/>
    <n v="1"/>
    <n v="2"/>
    <n v="3"/>
    <n v="4"/>
    <n v="3"/>
    <n v="1"/>
    <n v="1"/>
    <n v="15"/>
    <m/>
    <n v="0"/>
  </r>
  <r>
    <s v="AW97"/>
    <s v="DROP 2"/>
    <x v="2"/>
    <s v="#077442"/>
    <x v="1"/>
    <x v="14"/>
    <x v="3"/>
    <s v="CREW NECK"/>
    <s v="010041-02"/>
    <x v="7"/>
    <n v="31"/>
    <m/>
    <n v="1"/>
    <n v="2"/>
    <n v="3"/>
    <n v="2"/>
    <n v="1"/>
    <m/>
    <n v="9"/>
    <m/>
    <n v="0"/>
  </r>
  <r>
    <s v="AW98"/>
    <s v="DROP 2"/>
    <x v="2"/>
    <s v="#077442"/>
    <x v="1"/>
    <x v="14"/>
    <x v="3"/>
    <s v="CREW NECK"/>
    <s v="010041-02"/>
    <x v="8"/>
    <n v="22"/>
    <m/>
    <n v="1"/>
    <n v="2"/>
    <n v="2"/>
    <n v="1"/>
    <n v="1"/>
    <m/>
    <n v="7"/>
    <m/>
    <n v="0"/>
  </r>
  <r>
    <s v="AW99"/>
    <s v="DROP 2"/>
    <x v="2"/>
    <s v="#077442"/>
    <x v="1"/>
    <x v="14"/>
    <x v="3"/>
    <s v="CREW NECK"/>
    <s v="010041-02"/>
    <x v="8"/>
    <n v="26"/>
    <m/>
    <m/>
    <n v="2"/>
    <n v="2"/>
    <n v="1"/>
    <m/>
    <m/>
    <n v="5"/>
    <m/>
    <n v="0"/>
  </r>
  <r>
    <s v="AW100"/>
    <s v="DROP 2"/>
    <x v="2"/>
    <s v="#077442"/>
    <x v="1"/>
    <x v="14"/>
    <x v="3"/>
    <s v="CREW NECK"/>
    <s v="010041-02"/>
    <x v="3"/>
    <m/>
    <n v="8"/>
    <n v="69"/>
    <n v="182"/>
    <n v="221"/>
    <n v="134"/>
    <n v="61"/>
    <n v="8"/>
    <n v="8"/>
    <m/>
    <n v="0"/>
  </r>
  <r>
    <s v="AW101"/>
    <s v="DROP 2"/>
    <x v="2"/>
    <s v="#077442"/>
    <x v="1"/>
    <x v="14"/>
    <x v="3"/>
    <s v="CREW NECK"/>
    <s v="010041-02"/>
    <x v="4"/>
    <m/>
    <n v="32"/>
    <n v="63"/>
    <n v="93"/>
    <n v="115"/>
    <n v="84"/>
    <n v="67"/>
    <n v="19"/>
    <n v="473"/>
    <m/>
    <n v="0"/>
  </r>
  <r>
    <s v="AW102"/>
    <s v="DROP 2"/>
    <x v="2"/>
    <s v="#077442"/>
    <x v="1"/>
    <x v="14"/>
    <x v="3"/>
    <s v="CREW NECK"/>
    <s v="010041-02"/>
    <x v="5"/>
    <m/>
    <n v="40"/>
    <n v="132"/>
    <n v="275"/>
    <n v="336"/>
    <n v="218"/>
    <n v="128"/>
    <n v="27"/>
    <n v="1156"/>
    <n v="15.5"/>
    <n v="17918"/>
  </r>
  <r>
    <s v="AW103"/>
    <s v="DROP 2"/>
    <x v="2"/>
    <s v="#077443"/>
    <x v="1"/>
    <x v="15"/>
    <x v="3"/>
    <s v="CREW NECK"/>
    <s v="010041-02"/>
    <x v="11"/>
    <n v="5"/>
    <n v="1"/>
    <n v="2"/>
    <n v="3"/>
    <n v="4"/>
    <n v="3"/>
    <n v="1"/>
    <n v="1"/>
    <n v="15"/>
    <m/>
    <n v="0"/>
  </r>
  <r>
    <s v="AW104"/>
    <s v="DROP 2"/>
    <x v="2"/>
    <s v="#077443"/>
    <x v="1"/>
    <x v="15"/>
    <x v="3"/>
    <s v="CREW NECK"/>
    <s v="010041-02"/>
    <x v="12"/>
    <n v="7"/>
    <m/>
    <n v="1"/>
    <n v="2"/>
    <n v="3"/>
    <n v="2"/>
    <n v="1"/>
    <m/>
    <n v="9"/>
    <m/>
    <n v="0"/>
  </r>
  <r>
    <s v="AW105"/>
    <s v="DROP 2"/>
    <x v="2"/>
    <s v="#077443"/>
    <x v="1"/>
    <x v="15"/>
    <x v="3"/>
    <s v="CREW NECK"/>
    <s v="010041-02"/>
    <x v="13"/>
    <n v="4"/>
    <m/>
    <n v="1"/>
    <n v="2"/>
    <n v="2"/>
    <n v="1"/>
    <n v="1"/>
    <m/>
    <n v="7"/>
    <m/>
    <n v="0"/>
  </r>
  <r>
    <s v="AW106"/>
    <s v="DROP 2"/>
    <x v="2"/>
    <s v="#077443"/>
    <x v="1"/>
    <x v="15"/>
    <x v="3"/>
    <s v="CREW NECK"/>
    <s v="010041-02"/>
    <x v="6"/>
    <n v="6"/>
    <m/>
    <m/>
    <n v="2"/>
    <n v="2"/>
    <n v="1"/>
    <m/>
    <m/>
    <n v="5"/>
    <m/>
    <n v="0"/>
  </r>
  <r>
    <s v="AW107"/>
    <s v="DROP 2"/>
    <x v="2"/>
    <s v="#077443"/>
    <x v="1"/>
    <x v="15"/>
    <x v="3"/>
    <s v="CREW NECK"/>
    <s v="010041-02"/>
    <x v="3"/>
    <m/>
    <n v="5"/>
    <n v="21"/>
    <n v="49"/>
    <n v="61"/>
    <n v="39"/>
    <n v="16"/>
    <n v="5"/>
    <n v="196"/>
    <m/>
    <n v="0"/>
  </r>
  <r>
    <s v="AW108"/>
    <s v="DROP 2"/>
    <x v="2"/>
    <s v="#077443"/>
    <x v="1"/>
    <x v="15"/>
    <x v="3"/>
    <s v="CREW NECK"/>
    <s v="010041-02"/>
    <x v="4"/>
    <m/>
    <n v="8"/>
    <n v="20"/>
    <n v="29"/>
    <n v="36"/>
    <n v="28"/>
    <n v="21"/>
    <n v="6"/>
    <n v="148"/>
    <m/>
    <n v="0"/>
  </r>
  <r>
    <s v="AW109"/>
    <s v="DROP 2"/>
    <x v="2"/>
    <s v="#077443"/>
    <x v="1"/>
    <x v="15"/>
    <x v="3"/>
    <s v="CREW NECK"/>
    <s v="010041-02"/>
    <x v="5"/>
    <m/>
    <n v="13"/>
    <n v="41"/>
    <n v="78"/>
    <n v="97"/>
    <n v="67"/>
    <n v="37"/>
    <n v="11"/>
    <n v="344"/>
    <n v="15.5"/>
    <n v="5332"/>
  </r>
  <r>
    <s v="AW110"/>
    <s v="DROP 2"/>
    <x v="2"/>
    <s v="#077444"/>
    <x v="1"/>
    <x v="14"/>
    <x v="1"/>
    <s v="CREW NECK"/>
    <s v="010041-03"/>
    <x v="11"/>
    <n v="8"/>
    <n v="1"/>
    <n v="2"/>
    <n v="2"/>
    <n v="3"/>
    <n v="2"/>
    <n v="1"/>
    <n v="1"/>
    <n v="12"/>
    <m/>
    <n v="0"/>
  </r>
  <r>
    <s v="AW111"/>
    <s v="DROP 2"/>
    <x v="2"/>
    <s v="#077444"/>
    <x v="1"/>
    <x v="14"/>
    <x v="1"/>
    <s v="CREW NECK"/>
    <s v="010041-03"/>
    <x v="12"/>
    <n v="13"/>
    <m/>
    <n v="1"/>
    <n v="2"/>
    <n v="2"/>
    <n v="2"/>
    <n v="1"/>
    <m/>
    <n v="8"/>
    <m/>
    <n v="0"/>
  </r>
  <r>
    <s v="AW112"/>
    <s v="DROP 2"/>
    <x v="2"/>
    <s v="#077444"/>
    <x v="1"/>
    <x v="14"/>
    <x v="1"/>
    <s v="CREW NECK"/>
    <s v="010041-03"/>
    <x v="13"/>
    <n v="44"/>
    <m/>
    <m/>
    <n v="2"/>
    <n v="2"/>
    <n v="1"/>
    <n v="1"/>
    <m/>
    <n v="6"/>
    <m/>
    <n v="0"/>
  </r>
  <r>
    <s v="AW113"/>
    <s v="DROP 2"/>
    <x v="2"/>
    <s v="#077444"/>
    <x v="1"/>
    <x v="14"/>
    <x v="1"/>
    <s v="CREW NECK"/>
    <s v="010041-03"/>
    <x v="3"/>
    <m/>
    <n v="8"/>
    <n v="29"/>
    <n v="130"/>
    <n v="138"/>
    <n v="86"/>
    <n v="65"/>
    <n v="8"/>
    <n v="8"/>
    <m/>
    <n v="0"/>
  </r>
  <r>
    <s v="AW114"/>
    <s v="DROP 2"/>
    <x v="2"/>
    <s v="#077444"/>
    <x v="1"/>
    <x v="14"/>
    <x v="1"/>
    <s v="CREW NECK"/>
    <s v="010041-03"/>
    <x v="4"/>
    <m/>
    <n v="20"/>
    <n v="39"/>
    <n v="77"/>
    <n v="99"/>
    <n v="75"/>
    <n v="25"/>
    <n v="11"/>
    <n v="346"/>
    <m/>
    <n v="0"/>
  </r>
  <r>
    <s v="AW115"/>
    <s v="DROP 2"/>
    <x v="2"/>
    <s v="#077444"/>
    <x v="1"/>
    <x v="14"/>
    <x v="1"/>
    <s v="CREW NECK"/>
    <s v="010041-03"/>
    <x v="5"/>
    <m/>
    <n v="28"/>
    <n v="68"/>
    <n v="207"/>
    <n v="237"/>
    <n v="161"/>
    <n v="90"/>
    <n v="19"/>
    <n v="810"/>
    <n v="15.5"/>
    <n v="12555"/>
  </r>
  <r>
    <s v="AW116"/>
    <s v="DROP 2"/>
    <x v="2"/>
    <s v="#077445"/>
    <x v="1"/>
    <x v="15"/>
    <x v="1"/>
    <s v="CREW NECK"/>
    <s v="010041-03"/>
    <x v="11"/>
    <n v="5"/>
    <n v="1"/>
    <n v="2"/>
    <n v="2"/>
    <n v="3"/>
    <n v="2"/>
    <n v="1"/>
    <n v="1"/>
    <n v="12"/>
    <m/>
    <n v="0"/>
  </r>
  <r>
    <s v="AW117"/>
    <s v="DROP 2"/>
    <x v="2"/>
    <s v="#077445"/>
    <x v="1"/>
    <x v="15"/>
    <x v="1"/>
    <s v="CREW NECK"/>
    <s v="010041-03"/>
    <x v="12"/>
    <n v="6"/>
    <m/>
    <n v="1"/>
    <n v="2"/>
    <n v="2"/>
    <n v="2"/>
    <n v="1"/>
    <m/>
    <n v="8"/>
    <m/>
    <n v="0"/>
  </r>
  <r>
    <s v="AW118"/>
    <s v="DROP 2"/>
    <x v="2"/>
    <s v="#077445"/>
    <x v="1"/>
    <x v="15"/>
    <x v="1"/>
    <s v="CREW NECK"/>
    <s v="010041-03"/>
    <x v="13"/>
    <n v="8"/>
    <m/>
    <m/>
    <n v="2"/>
    <n v="2"/>
    <n v="1"/>
    <n v="1"/>
    <m/>
    <n v="6"/>
    <m/>
    <n v="0"/>
  </r>
  <r>
    <s v="AW119"/>
    <s v="DROP 2"/>
    <x v="2"/>
    <s v="#077445"/>
    <x v="1"/>
    <x v="15"/>
    <x v="1"/>
    <s v="CREW NECK"/>
    <s v="010041-03"/>
    <x v="3"/>
    <m/>
    <n v="5"/>
    <n v="16"/>
    <n v="38"/>
    <n v="43"/>
    <n v="30"/>
    <n v="19"/>
    <n v="5"/>
    <n v="5"/>
    <m/>
    <n v="0"/>
  </r>
  <r>
    <s v="AW120"/>
    <s v="DROP 2"/>
    <x v="2"/>
    <s v="#077445"/>
    <x v="1"/>
    <x v="15"/>
    <x v="1"/>
    <s v="CREW NECK"/>
    <s v="010041-03"/>
    <x v="4"/>
    <m/>
    <n v="6"/>
    <n v="15"/>
    <n v="30"/>
    <n v="38"/>
    <n v="29"/>
    <n v="12"/>
    <n v="4"/>
    <n v="134"/>
    <m/>
    <n v="0"/>
  </r>
  <r>
    <s v="AW121"/>
    <s v="DROP 2"/>
    <x v="2"/>
    <s v="#077445"/>
    <x v="1"/>
    <x v="15"/>
    <x v="1"/>
    <s v="CREW NECK"/>
    <s v="010041-03"/>
    <x v="5"/>
    <m/>
    <n v="11"/>
    <n v="31"/>
    <n v="68"/>
    <n v="81"/>
    <n v="59"/>
    <n v="31"/>
    <n v="9"/>
    <n v="290"/>
    <n v="15.5"/>
    <n v="4495"/>
  </r>
  <r>
    <s v="AW122"/>
    <s v="DROP 2"/>
    <x v="2"/>
    <s v="#077446"/>
    <x v="1"/>
    <x v="14"/>
    <x v="2"/>
    <s v="CREW NECK"/>
    <s v="010041-04"/>
    <x v="11"/>
    <n v="8"/>
    <n v="1"/>
    <n v="2"/>
    <n v="2"/>
    <n v="3"/>
    <n v="2"/>
    <n v="1"/>
    <n v="1"/>
    <n v="12"/>
    <m/>
    <n v="0"/>
  </r>
  <r>
    <s v="AW123"/>
    <s v="DROP 2"/>
    <x v="2"/>
    <s v="#077446"/>
    <x v="1"/>
    <x v="14"/>
    <x v="2"/>
    <s v="CREW NECK"/>
    <s v="010041-04"/>
    <x v="12"/>
    <n v="13"/>
    <m/>
    <n v="1"/>
    <n v="2"/>
    <n v="2"/>
    <n v="2"/>
    <n v="1"/>
    <m/>
    <n v="8"/>
    <m/>
    <n v="0"/>
  </r>
  <r>
    <s v="AW124"/>
    <s v="DROP 2"/>
    <x v="2"/>
    <s v="#077446"/>
    <x v="1"/>
    <x v="14"/>
    <x v="2"/>
    <s v="CREW NECK"/>
    <s v="010041-04"/>
    <x v="13"/>
    <n v="44"/>
    <m/>
    <m/>
    <n v="2"/>
    <n v="2"/>
    <n v="1"/>
    <n v="1"/>
    <m/>
    <n v="6"/>
    <m/>
    <n v="0"/>
  </r>
  <r>
    <s v="AW125"/>
    <s v="DROP 2"/>
    <x v="2"/>
    <s v="#077446"/>
    <x v="1"/>
    <x v="14"/>
    <x v="2"/>
    <s v="CREW NECK"/>
    <s v="010041-04"/>
    <x v="3"/>
    <m/>
    <n v="8"/>
    <n v="29"/>
    <n v="130"/>
    <n v="138"/>
    <n v="86"/>
    <n v="65"/>
    <n v="8"/>
    <n v="8"/>
    <m/>
    <n v="0"/>
  </r>
  <r>
    <s v="AW126"/>
    <s v="DROP 2"/>
    <x v="2"/>
    <s v="#077446"/>
    <x v="1"/>
    <x v="14"/>
    <x v="2"/>
    <s v="CREW NECK"/>
    <s v="010041-04"/>
    <x v="4"/>
    <m/>
    <n v="20"/>
    <n v="39"/>
    <n v="77"/>
    <n v="99"/>
    <n v="75"/>
    <n v="25"/>
    <n v="11"/>
    <n v="346"/>
    <m/>
    <n v="0"/>
  </r>
  <r>
    <s v="AW127"/>
    <s v="DROP 2"/>
    <x v="2"/>
    <s v="#077446"/>
    <x v="1"/>
    <x v="14"/>
    <x v="2"/>
    <s v="CREW NECK"/>
    <s v="010041-04"/>
    <x v="5"/>
    <m/>
    <n v="28"/>
    <n v="68"/>
    <n v="207"/>
    <n v="237"/>
    <n v="161"/>
    <n v="90"/>
    <n v="19"/>
    <n v="810"/>
    <n v="15.5"/>
    <n v="12555"/>
  </r>
  <r>
    <s v="AW128"/>
    <s v="DROP 2"/>
    <x v="2"/>
    <s v="#077447"/>
    <x v="1"/>
    <x v="15"/>
    <x v="2"/>
    <s v="CREW NECK"/>
    <s v="010041-04"/>
    <x v="11"/>
    <n v="5"/>
    <n v="1"/>
    <n v="2"/>
    <n v="2"/>
    <n v="3"/>
    <n v="2"/>
    <n v="1"/>
    <n v="1"/>
    <n v="12"/>
    <m/>
    <n v="0"/>
  </r>
  <r>
    <s v="AW129"/>
    <s v="DROP 2"/>
    <x v="2"/>
    <s v="#077447"/>
    <x v="1"/>
    <x v="15"/>
    <x v="2"/>
    <s v="CREW NECK"/>
    <s v="010041-04"/>
    <x v="12"/>
    <n v="6"/>
    <m/>
    <n v="1"/>
    <n v="2"/>
    <n v="2"/>
    <n v="2"/>
    <n v="1"/>
    <m/>
    <n v="8"/>
    <m/>
    <n v="0"/>
  </r>
  <r>
    <s v="AW130"/>
    <s v="DROP 2"/>
    <x v="2"/>
    <s v="#077447"/>
    <x v="1"/>
    <x v="15"/>
    <x v="2"/>
    <s v="CREW NECK"/>
    <s v="010041-04"/>
    <x v="13"/>
    <n v="8"/>
    <m/>
    <m/>
    <n v="2"/>
    <n v="2"/>
    <n v="1"/>
    <n v="1"/>
    <m/>
    <n v="6"/>
    <m/>
    <n v="0"/>
  </r>
  <r>
    <s v="AW131"/>
    <s v="DROP 2"/>
    <x v="2"/>
    <s v="#077447"/>
    <x v="1"/>
    <x v="15"/>
    <x v="2"/>
    <s v="CREW NECK"/>
    <s v="010041-04"/>
    <x v="3"/>
    <m/>
    <n v="5"/>
    <n v="16"/>
    <n v="38"/>
    <n v="43"/>
    <n v="30"/>
    <n v="19"/>
    <n v="5"/>
    <n v="5"/>
    <m/>
    <n v="0"/>
  </r>
  <r>
    <s v="AW132"/>
    <s v="DROP 2"/>
    <x v="2"/>
    <s v="#077447"/>
    <x v="1"/>
    <x v="15"/>
    <x v="2"/>
    <s v="CREW NECK"/>
    <s v="010041-04"/>
    <x v="4"/>
    <m/>
    <n v="6"/>
    <n v="15"/>
    <n v="30"/>
    <n v="38"/>
    <n v="29"/>
    <n v="12"/>
    <n v="4"/>
    <n v="134"/>
    <m/>
    <n v="0"/>
  </r>
  <r>
    <s v="AW133"/>
    <s v="DROP 2"/>
    <x v="2"/>
    <s v="#077447"/>
    <x v="1"/>
    <x v="15"/>
    <x v="2"/>
    <s v="CREW NECK"/>
    <s v="010041-04"/>
    <x v="5"/>
    <m/>
    <n v="11"/>
    <n v="31"/>
    <n v="68"/>
    <n v="81"/>
    <n v="59"/>
    <n v="31"/>
    <n v="9"/>
    <n v="290"/>
    <n v="15.5"/>
    <n v="4495"/>
  </r>
  <r>
    <s v="AW134"/>
    <s v="DROP 2"/>
    <x v="2"/>
    <s v="#077448"/>
    <x v="2"/>
    <x v="16"/>
    <x v="0"/>
    <s v="HOODIE"/>
    <s v="010042-01"/>
    <x v="6"/>
    <n v="7"/>
    <n v="1"/>
    <n v="1"/>
    <n v="3"/>
    <n v="4"/>
    <n v="3"/>
    <n v="2"/>
    <n v="1"/>
    <n v="15"/>
    <m/>
    <n v="0"/>
  </r>
  <r>
    <s v="AW135"/>
    <s v="DROP 2"/>
    <x v="2"/>
    <s v="#077448"/>
    <x v="2"/>
    <x v="16"/>
    <x v="0"/>
    <s v="HOODIE"/>
    <s v="010042-01"/>
    <x v="7"/>
    <n v="28"/>
    <m/>
    <n v="1"/>
    <n v="2"/>
    <n v="3"/>
    <n v="2"/>
    <n v="1"/>
    <m/>
    <n v="9"/>
    <m/>
    <n v="0"/>
  </r>
  <r>
    <s v="AW136"/>
    <s v="DROP 2"/>
    <x v="2"/>
    <s v="#077448"/>
    <x v="2"/>
    <x v="16"/>
    <x v="0"/>
    <s v="HOODIE"/>
    <s v="010042-01"/>
    <x v="8"/>
    <n v="33"/>
    <m/>
    <n v="1"/>
    <n v="2"/>
    <n v="2"/>
    <n v="1"/>
    <n v="1"/>
    <m/>
    <n v="7"/>
    <m/>
    <n v="0"/>
  </r>
  <r>
    <s v="AW137"/>
    <s v="DROP 2"/>
    <x v="2"/>
    <s v="#077448"/>
    <x v="2"/>
    <x v="16"/>
    <x v="0"/>
    <s v="HOODIE"/>
    <s v="010042-01"/>
    <x v="8"/>
    <n v="44"/>
    <m/>
    <m/>
    <n v="2"/>
    <n v="2"/>
    <n v="1"/>
    <m/>
    <m/>
    <n v="5"/>
    <m/>
    <n v="0"/>
  </r>
  <r>
    <s v="AW138"/>
    <s v="DROP 2"/>
    <x v="2"/>
    <s v="#077448"/>
    <x v="2"/>
    <x v="16"/>
    <x v="0"/>
    <s v="HOODIE"/>
    <s v="010042-01"/>
    <x v="3"/>
    <m/>
    <n v="7"/>
    <n v="68"/>
    <n v="231"/>
    <n v="266"/>
    <n v="154"/>
    <n v="75"/>
    <n v="7"/>
    <n v="808"/>
    <m/>
    <n v="0"/>
  </r>
  <r>
    <s v="AW139"/>
    <s v="DROP 2"/>
    <x v="2"/>
    <s v="#077448"/>
    <x v="2"/>
    <x v="16"/>
    <x v="0"/>
    <s v="HOODIE"/>
    <s v="010042-01"/>
    <x v="4"/>
    <m/>
    <n v="16"/>
    <n v="49"/>
    <n v="93"/>
    <n v="115"/>
    <n v="90"/>
    <n v="84"/>
    <n v="43"/>
    <n v="490"/>
    <m/>
    <n v="0"/>
  </r>
  <r>
    <s v="AW140"/>
    <s v="DROP 2"/>
    <x v="2"/>
    <s v="#077448"/>
    <x v="2"/>
    <x v="16"/>
    <x v="0"/>
    <s v="HOODIE"/>
    <s v="010042-01"/>
    <x v="5"/>
    <m/>
    <n v="23"/>
    <n v="117"/>
    <n v="324"/>
    <n v="381"/>
    <n v="244"/>
    <n v="159"/>
    <n v="50"/>
    <n v="1298"/>
    <n v="20.86"/>
    <n v="27076.28"/>
  </r>
  <r>
    <s v="AW141"/>
    <s v="DROP 2"/>
    <x v="2"/>
    <s v="#077449"/>
    <x v="2"/>
    <x v="17"/>
    <x v="0"/>
    <s v="HOODIE"/>
    <s v="010042-01"/>
    <x v="11"/>
    <n v="6"/>
    <n v="1"/>
    <n v="1"/>
    <n v="3"/>
    <n v="4"/>
    <n v="3"/>
    <n v="2"/>
    <n v="1"/>
    <n v="15"/>
    <m/>
    <n v="0"/>
  </r>
  <r>
    <s v="AW142"/>
    <s v="DROP 2"/>
    <x v="2"/>
    <s v="#077449"/>
    <x v="2"/>
    <x v="17"/>
    <x v="0"/>
    <s v="HOODIE"/>
    <s v="010042-01"/>
    <x v="12"/>
    <n v="6"/>
    <m/>
    <n v="1"/>
    <n v="2"/>
    <n v="3"/>
    <n v="2"/>
    <n v="1"/>
    <m/>
    <n v="9"/>
    <m/>
    <n v="0"/>
  </r>
  <r>
    <s v="AW143"/>
    <s v="DROP 2"/>
    <x v="2"/>
    <s v="#077449"/>
    <x v="2"/>
    <x v="17"/>
    <x v="0"/>
    <s v="HOODIE"/>
    <s v="010042-01"/>
    <x v="13"/>
    <n v="7"/>
    <m/>
    <n v="1"/>
    <n v="2"/>
    <n v="2"/>
    <n v="1"/>
    <n v="1"/>
    <m/>
    <n v="7"/>
    <m/>
    <n v="0"/>
  </r>
  <r>
    <s v="AW144"/>
    <s v="DROP 2"/>
    <x v="2"/>
    <s v="#077449"/>
    <x v="2"/>
    <x v="17"/>
    <x v="0"/>
    <s v="HOODIE"/>
    <s v="010042-01"/>
    <x v="6"/>
    <n v="3"/>
    <m/>
    <m/>
    <n v="2"/>
    <n v="2"/>
    <n v="1"/>
    <m/>
    <m/>
    <n v="5"/>
    <m/>
    <n v="0"/>
  </r>
  <r>
    <s v="AW145"/>
    <s v="DROP 2"/>
    <x v="2"/>
    <s v="#077449"/>
    <x v="2"/>
    <x v="17"/>
    <x v="0"/>
    <s v="HOODIE"/>
    <s v="010042-01"/>
    <x v="3"/>
    <m/>
    <n v="6"/>
    <n v="19"/>
    <n v="50"/>
    <n v="62"/>
    <n v="40"/>
    <n v="25"/>
    <n v="6"/>
    <n v="208"/>
    <m/>
    <n v="0"/>
  </r>
  <r>
    <s v="AW146"/>
    <s v="DROP 2"/>
    <x v="2"/>
    <s v="#077449"/>
    <x v="2"/>
    <x v="17"/>
    <x v="0"/>
    <s v="HOODIE"/>
    <s v="010042-01"/>
    <x v="4"/>
    <m/>
    <n v="4"/>
    <n v="13"/>
    <n v="30"/>
    <n v="35"/>
    <n v="30"/>
    <n v="22"/>
    <n v="10"/>
    <n v="144"/>
    <m/>
    <n v="0"/>
  </r>
  <r>
    <s v="AW147"/>
    <s v="DROP 2"/>
    <x v="2"/>
    <s v="#077449"/>
    <x v="2"/>
    <x v="17"/>
    <x v="0"/>
    <s v="HOODIE"/>
    <s v="010042-01"/>
    <x v="5"/>
    <m/>
    <n v="10"/>
    <n v="32"/>
    <n v="80"/>
    <n v="97"/>
    <n v="70"/>
    <n v="47"/>
    <n v="16"/>
    <n v="352"/>
    <n v="20.86"/>
    <n v="7342.7199999999993"/>
  </r>
  <r>
    <s v="AW148"/>
    <s v="DROP 2"/>
    <x v="2"/>
    <s v="#077450"/>
    <x v="2"/>
    <x v="16"/>
    <x v="3"/>
    <s v="HOODIE"/>
    <s v="010042-02"/>
    <x v="11"/>
    <n v="7"/>
    <n v="1"/>
    <n v="2"/>
    <n v="3"/>
    <n v="4"/>
    <n v="3"/>
    <n v="2"/>
    <n v="1"/>
    <n v="16"/>
    <m/>
    <n v="0"/>
  </r>
  <r>
    <s v="AW149"/>
    <s v="DROP 2"/>
    <x v="2"/>
    <s v="#077450"/>
    <x v="2"/>
    <x v="16"/>
    <x v="3"/>
    <s v="HOODIE"/>
    <s v="010042-02"/>
    <x v="12"/>
    <n v="36"/>
    <m/>
    <n v="1"/>
    <n v="2"/>
    <n v="3"/>
    <n v="2"/>
    <n v="1"/>
    <m/>
    <n v="9"/>
    <m/>
    <n v="0"/>
  </r>
  <r>
    <s v="AW150"/>
    <s v="DROP 2"/>
    <x v="2"/>
    <s v="#077450"/>
    <x v="2"/>
    <x v="16"/>
    <x v="3"/>
    <s v="HOODIE"/>
    <s v="010042-02"/>
    <x v="13"/>
    <n v="25"/>
    <m/>
    <n v="1"/>
    <n v="2"/>
    <n v="2"/>
    <n v="1"/>
    <n v="1"/>
    <m/>
    <n v="7"/>
    <m/>
    <n v="0"/>
  </r>
  <r>
    <s v="AW151"/>
    <s v="DROP 2"/>
    <x v="2"/>
    <s v="#077450"/>
    <x v="2"/>
    <x v="16"/>
    <x v="3"/>
    <s v="HOODIE"/>
    <s v="010042-02"/>
    <x v="6"/>
    <n v="19"/>
    <m/>
    <m/>
    <n v="2"/>
    <n v="2"/>
    <n v="1"/>
    <m/>
    <m/>
    <n v="5"/>
    <m/>
    <n v="0"/>
  </r>
  <r>
    <s v="AW152"/>
    <s v="DROP 2"/>
    <x v="2"/>
    <s v="#077450"/>
    <x v="2"/>
    <x v="16"/>
    <x v="3"/>
    <s v="HOODIE"/>
    <s v="010042-02"/>
    <x v="3"/>
    <m/>
    <n v="7"/>
    <n v="75"/>
    <n v="181"/>
    <n v="224"/>
    <n v="137"/>
    <n v="75"/>
    <n v="7"/>
    <n v="706"/>
    <m/>
    <n v="0"/>
  </r>
  <r>
    <s v="AW153"/>
    <s v="DROP 2"/>
    <x v="2"/>
    <s v="#077450"/>
    <x v="2"/>
    <x v="16"/>
    <x v="3"/>
    <s v="HOODIE"/>
    <s v="010042-02"/>
    <x v="4"/>
    <m/>
    <n v="22"/>
    <n v="34"/>
    <n v="92"/>
    <n v="96"/>
    <n v="85"/>
    <n v="67"/>
    <n v="37"/>
    <n v="433"/>
    <m/>
    <n v="0"/>
  </r>
  <r>
    <s v="AW154"/>
    <s v="DROP 2"/>
    <x v="2"/>
    <s v="#077450"/>
    <x v="2"/>
    <x v="16"/>
    <x v="3"/>
    <s v="HOODIE"/>
    <s v="010042-02"/>
    <x v="5"/>
    <m/>
    <n v="29"/>
    <n v="109"/>
    <n v="273"/>
    <n v="320"/>
    <n v="222"/>
    <n v="142"/>
    <n v="44"/>
    <n v="1139"/>
    <n v="20.86"/>
    <n v="23759.54"/>
  </r>
  <r>
    <s v="AW155"/>
    <s v="DROP 2"/>
    <x v="2"/>
    <s v="#077451"/>
    <x v="2"/>
    <x v="17"/>
    <x v="3"/>
    <s v="HOODIE"/>
    <s v="010042-02"/>
    <x v="11"/>
    <n v="6"/>
    <n v="1"/>
    <n v="2"/>
    <n v="3"/>
    <n v="4"/>
    <n v="3"/>
    <n v="2"/>
    <n v="1"/>
    <n v="16"/>
    <m/>
    <n v="0"/>
  </r>
  <r>
    <s v="AW156"/>
    <s v="DROP 2"/>
    <x v="2"/>
    <s v="#077451"/>
    <x v="2"/>
    <x v="17"/>
    <x v="3"/>
    <s v="HOODIE"/>
    <s v="010042-02"/>
    <x v="12"/>
    <n v="8"/>
    <m/>
    <n v="1"/>
    <n v="2"/>
    <n v="3"/>
    <n v="2"/>
    <n v="1"/>
    <m/>
    <n v="9"/>
    <m/>
    <n v="0"/>
  </r>
  <r>
    <s v="AW157"/>
    <s v="DROP 2"/>
    <x v="2"/>
    <s v="#077451"/>
    <x v="2"/>
    <x v="17"/>
    <x v="3"/>
    <s v="HOODIE"/>
    <s v="010042-02"/>
    <x v="13"/>
    <n v="5"/>
    <m/>
    <n v="1"/>
    <n v="2"/>
    <n v="2"/>
    <n v="1"/>
    <n v="1"/>
    <m/>
    <n v="7"/>
    <m/>
    <n v="0"/>
  </r>
  <r>
    <s v="AW158"/>
    <s v="DROP 2"/>
    <x v="2"/>
    <s v="#077451"/>
    <x v="2"/>
    <x v="17"/>
    <x v="3"/>
    <s v="HOODIE"/>
    <s v="010042-02"/>
    <x v="6"/>
    <n v="3"/>
    <m/>
    <m/>
    <n v="2"/>
    <n v="2"/>
    <n v="1"/>
    <m/>
    <m/>
    <n v="5"/>
    <m/>
    <n v="0"/>
  </r>
  <r>
    <s v="AW159"/>
    <s v="DROP 2"/>
    <x v="2"/>
    <s v="#077451"/>
    <x v="2"/>
    <x v="17"/>
    <x v="3"/>
    <s v="HOODIE"/>
    <s v="010042-02"/>
    <x v="3"/>
    <m/>
    <n v="6"/>
    <n v="25"/>
    <n v="50"/>
    <n v="64"/>
    <n v="42"/>
    <n v="25"/>
    <n v="6"/>
    <n v="218"/>
    <m/>
    <n v="0"/>
  </r>
  <r>
    <s v="AW160"/>
    <s v="DROP 2"/>
    <x v="2"/>
    <s v="#077451"/>
    <x v="2"/>
    <x v="17"/>
    <x v="3"/>
    <s v="HOODIE"/>
    <s v="010042-02"/>
    <x v="4"/>
    <m/>
    <n v="6"/>
    <n v="13"/>
    <n v="30"/>
    <n v="34"/>
    <n v="29"/>
    <n v="21"/>
    <n v="10"/>
    <n v="143"/>
    <m/>
    <n v="0"/>
  </r>
  <r>
    <s v="AW161"/>
    <s v="DROP 2"/>
    <x v="2"/>
    <s v="#077451"/>
    <x v="2"/>
    <x v="17"/>
    <x v="3"/>
    <s v="HOODIE"/>
    <s v="010042-02"/>
    <x v="5"/>
    <m/>
    <n v="12"/>
    <n v="38"/>
    <n v="80"/>
    <n v="98"/>
    <n v="71"/>
    <n v="46"/>
    <n v="16"/>
    <n v="361"/>
    <n v="20.86"/>
    <n v="7530.46"/>
  </r>
  <r>
    <s v="AW162"/>
    <s v="DROP 2"/>
    <x v="2"/>
    <s v="#077452"/>
    <x v="2"/>
    <x v="16"/>
    <x v="1"/>
    <s v="HOODIE"/>
    <s v="010042-03"/>
    <x v="11"/>
    <n v="8"/>
    <n v="1"/>
    <n v="2"/>
    <n v="2"/>
    <n v="3"/>
    <n v="2"/>
    <n v="1"/>
    <n v="1"/>
    <n v="12"/>
    <m/>
    <n v="0"/>
  </r>
  <r>
    <s v="AW163"/>
    <s v="DROP 2"/>
    <x v="2"/>
    <s v="#077452"/>
    <x v="2"/>
    <x v="16"/>
    <x v="1"/>
    <s v="HOODIE"/>
    <s v="010042-03"/>
    <x v="12"/>
    <n v="13"/>
    <m/>
    <n v="1"/>
    <n v="2"/>
    <n v="3"/>
    <n v="2"/>
    <n v="1"/>
    <m/>
    <n v="9"/>
    <m/>
    <n v="0"/>
  </r>
  <r>
    <s v="AW164"/>
    <s v="DROP 2"/>
    <x v="2"/>
    <s v="#077452"/>
    <x v="2"/>
    <x v="16"/>
    <x v="1"/>
    <s v="HOODIE"/>
    <s v="010042-03"/>
    <x v="13"/>
    <n v="44"/>
    <m/>
    <m/>
    <n v="2"/>
    <n v="2"/>
    <n v="1"/>
    <n v="1"/>
    <m/>
    <n v="6"/>
    <m/>
    <n v="0"/>
  </r>
  <r>
    <s v="AW165"/>
    <s v="DROP 2"/>
    <x v="2"/>
    <s v="#077452"/>
    <x v="2"/>
    <x v="16"/>
    <x v="1"/>
    <s v="HOODIE"/>
    <s v="010042-03"/>
    <x v="3"/>
    <m/>
    <n v="8"/>
    <n v="29"/>
    <n v="130"/>
    <n v="151"/>
    <n v="86"/>
    <n v="65"/>
    <n v="8"/>
    <n v="477"/>
    <m/>
    <n v="0"/>
  </r>
  <r>
    <s v="AW166"/>
    <s v="DROP 2"/>
    <x v="2"/>
    <s v="#077452"/>
    <x v="2"/>
    <x v="16"/>
    <x v="1"/>
    <s v="HOODIE"/>
    <s v="010042-03"/>
    <x v="4"/>
    <m/>
    <n v="12"/>
    <n v="45"/>
    <n v="63"/>
    <n v="73"/>
    <n v="70"/>
    <n v="38"/>
    <n v="23"/>
    <n v="324"/>
    <m/>
    <n v="0"/>
  </r>
  <r>
    <s v="AW167"/>
    <s v="DROP 2"/>
    <x v="2"/>
    <s v="#077452"/>
    <x v="2"/>
    <x v="16"/>
    <x v="1"/>
    <s v="HOODIE"/>
    <s v="010042-03"/>
    <x v="5"/>
    <m/>
    <n v="20"/>
    <n v="74"/>
    <n v="193"/>
    <n v="224"/>
    <n v="156"/>
    <n v="103"/>
    <n v="31"/>
    <n v="801"/>
    <n v="20.86"/>
    <n v="16708.86"/>
  </r>
  <r>
    <s v="AW168"/>
    <s v="DROP 2"/>
    <x v="2"/>
    <s v="#077453"/>
    <x v="2"/>
    <x v="17"/>
    <x v="1"/>
    <s v="HOODIE"/>
    <s v="010042-03"/>
    <x v="11"/>
    <n v="5"/>
    <n v="1"/>
    <n v="2"/>
    <n v="2"/>
    <n v="3"/>
    <n v="2"/>
    <n v="1"/>
    <n v="1"/>
    <n v="12"/>
    <m/>
    <n v="0"/>
  </r>
  <r>
    <s v="AW169"/>
    <s v="DROP 2"/>
    <x v="2"/>
    <s v="#077453"/>
    <x v="2"/>
    <x v="17"/>
    <x v="1"/>
    <s v="HOODIE"/>
    <s v="010042-03"/>
    <x v="12"/>
    <n v="6"/>
    <m/>
    <n v="1"/>
    <n v="2"/>
    <n v="3"/>
    <n v="2"/>
    <n v="1"/>
    <m/>
    <n v="9"/>
    <m/>
    <n v="0"/>
  </r>
  <r>
    <s v="AW170"/>
    <s v="DROP 2"/>
    <x v="2"/>
    <s v="#077453"/>
    <x v="2"/>
    <x v="17"/>
    <x v="1"/>
    <s v="HOODIE"/>
    <s v="010042-03"/>
    <x v="13"/>
    <n v="8"/>
    <m/>
    <m/>
    <n v="2"/>
    <n v="2"/>
    <n v="1"/>
    <n v="1"/>
    <m/>
    <n v="6"/>
    <m/>
    <n v="0"/>
  </r>
  <r>
    <s v="AW171"/>
    <s v="DROP 2"/>
    <x v="2"/>
    <s v="#077453"/>
    <x v="2"/>
    <x v="17"/>
    <x v="1"/>
    <s v="HOODIE"/>
    <s v="010042-03"/>
    <x v="3"/>
    <m/>
    <n v="5"/>
    <n v="16"/>
    <n v="38"/>
    <n v="49"/>
    <n v="30"/>
    <n v="19"/>
    <n v="5"/>
    <n v="162"/>
    <m/>
    <n v="0"/>
  </r>
  <r>
    <s v="AW172"/>
    <s v="DROP 2"/>
    <x v="2"/>
    <s v="#077453"/>
    <x v="2"/>
    <x v="17"/>
    <x v="1"/>
    <s v="HOODIE"/>
    <s v="010042-03"/>
    <x v="4"/>
    <m/>
    <n v="5"/>
    <n v="18"/>
    <n v="28"/>
    <n v="33"/>
    <n v="29"/>
    <n v="16"/>
    <n v="8"/>
    <n v="137"/>
    <m/>
    <n v="0"/>
  </r>
  <r>
    <s v="AW173"/>
    <s v="DROP 2"/>
    <x v="2"/>
    <s v="#077453"/>
    <x v="2"/>
    <x v="17"/>
    <x v="1"/>
    <s v="HOODIE"/>
    <s v="010042-03"/>
    <x v="5"/>
    <m/>
    <n v="10"/>
    <n v="34"/>
    <n v="66"/>
    <n v="82"/>
    <n v="59"/>
    <n v="35"/>
    <n v="13"/>
    <n v="299"/>
    <n v="20.86"/>
    <n v="6237.1399999999994"/>
  </r>
  <r>
    <s v="AW174"/>
    <s v="DROP 2"/>
    <x v="2"/>
    <s v="#077454"/>
    <x v="2"/>
    <x v="16"/>
    <x v="2"/>
    <s v="HOODIE"/>
    <s v="010042-04"/>
    <x v="11"/>
    <n v="8"/>
    <n v="1"/>
    <n v="2"/>
    <n v="2"/>
    <n v="3"/>
    <n v="2"/>
    <n v="1"/>
    <n v="1"/>
    <n v="12"/>
    <m/>
    <n v="0"/>
  </r>
  <r>
    <s v="AW175"/>
    <s v="DROP 2"/>
    <x v="2"/>
    <s v="#077454"/>
    <x v="2"/>
    <x v="16"/>
    <x v="2"/>
    <s v="HOODIE"/>
    <s v="010042-04"/>
    <x v="12"/>
    <n v="13"/>
    <m/>
    <n v="1"/>
    <n v="2"/>
    <n v="3"/>
    <n v="2"/>
    <n v="1"/>
    <m/>
    <n v="9"/>
    <m/>
    <n v="0"/>
  </r>
  <r>
    <s v="AW176"/>
    <s v="DROP 2"/>
    <x v="2"/>
    <s v="#077454"/>
    <x v="2"/>
    <x v="16"/>
    <x v="2"/>
    <s v="HOODIE"/>
    <s v="010042-04"/>
    <x v="13"/>
    <n v="44"/>
    <m/>
    <m/>
    <n v="2"/>
    <n v="2"/>
    <n v="1"/>
    <n v="1"/>
    <m/>
    <n v="6"/>
    <m/>
    <n v="0"/>
  </r>
  <r>
    <s v="AW177"/>
    <s v="DROP 2"/>
    <x v="2"/>
    <s v="#077454"/>
    <x v="2"/>
    <x v="16"/>
    <x v="2"/>
    <s v="HOODIE"/>
    <s v="010042-04"/>
    <x v="3"/>
    <m/>
    <n v="8"/>
    <n v="29"/>
    <n v="130"/>
    <n v="151"/>
    <n v="86"/>
    <n v="65"/>
    <n v="8"/>
    <n v="477"/>
    <m/>
    <n v="0"/>
  </r>
  <r>
    <s v="AW178"/>
    <s v="DROP 2"/>
    <x v="2"/>
    <s v="#077454"/>
    <x v="2"/>
    <x v="16"/>
    <x v="2"/>
    <s v="HOODIE"/>
    <s v="010042-04"/>
    <x v="4"/>
    <m/>
    <n v="12"/>
    <n v="45"/>
    <n v="63"/>
    <n v="73"/>
    <n v="70"/>
    <n v="38"/>
    <n v="23"/>
    <n v="324"/>
    <m/>
    <n v="0"/>
  </r>
  <r>
    <s v="AW179"/>
    <s v="DROP 2"/>
    <x v="2"/>
    <s v="#077454"/>
    <x v="2"/>
    <x v="16"/>
    <x v="2"/>
    <s v="HOODIE"/>
    <s v="010042-04"/>
    <x v="5"/>
    <m/>
    <n v="20"/>
    <n v="74"/>
    <n v="193"/>
    <n v="224"/>
    <n v="156"/>
    <n v="103"/>
    <n v="31"/>
    <n v="801"/>
    <n v="20.86"/>
    <n v="16708.86"/>
  </r>
  <r>
    <s v="AW180"/>
    <s v="DROP 2"/>
    <x v="2"/>
    <s v="#077455"/>
    <x v="2"/>
    <x v="17"/>
    <x v="2"/>
    <s v="HOODIE"/>
    <s v="010042-04"/>
    <x v="11"/>
    <n v="5"/>
    <n v="1"/>
    <n v="2"/>
    <n v="2"/>
    <n v="3"/>
    <n v="2"/>
    <n v="1"/>
    <n v="1"/>
    <n v="12"/>
    <m/>
    <n v="0"/>
  </r>
  <r>
    <s v="AW181"/>
    <s v="DROP 2"/>
    <x v="2"/>
    <s v="#077455"/>
    <x v="2"/>
    <x v="17"/>
    <x v="2"/>
    <s v="HOODIE"/>
    <s v="010042-04"/>
    <x v="12"/>
    <n v="6"/>
    <m/>
    <n v="1"/>
    <n v="2"/>
    <n v="3"/>
    <n v="2"/>
    <n v="1"/>
    <m/>
    <n v="9"/>
    <m/>
    <n v="0"/>
  </r>
  <r>
    <s v="AW182"/>
    <s v="DROP 2"/>
    <x v="2"/>
    <s v="#077455"/>
    <x v="2"/>
    <x v="17"/>
    <x v="2"/>
    <s v="HOODIE"/>
    <s v="010042-04"/>
    <x v="13"/>
    <n v="8"/>
    <m/>
    <m/>
    <n v="2"/>
    <n v="2"/>
    <n v="1"/>
    <n v="1"/>
    <m/>
    <n v="6"/>
    <m/>
    <n v="0"/>
  </r>
  <r>
    <s v="AW183"/>
    <s v="DROP 2"/>
    <x v="2"/>
    <s v="#077455"/>
    <x v="2"/>
    <x v="17"/>
    <x v="2"/>
    <s v="HOODIE"/>
    <s v="010042-04"/>
    <x v="3"/>
    <m/>
    <n v="5"/>
    <n v="16"/>
    <n v="38"/>
    <n v="49"/>
    <n v="30"/>
    <n v="19"/>
    <n v="5"/>
    <n v="162"/>
    <m/>
    <n v="0"/>
  </r>
  <r>
    <s v="AW184"/>
    <s v="DROP 2"/>
    <x v="2"/>
    <s v="#077455"/>
    <x v="2"/>
    <x v="17"/>
    <x v="2"/>
    <s v="HOODIE"/>
    <s v="010042-04"/>
    <x v="4"/>
    <m/>
    <n v="5"/>
    <n v="18"/>
    <n v="28"/>
    <n v="33"/>
    <n v="29"/>
    <n v="16"/>
    <n v="8"/>
    <n v="137"/>
    <m/>
    <n v="0"/>
  </r>
  <r>
    <s v="AW185"/>
    <s v="DROP 2"/>
    <x v="2"/>
    <s v="#077455"/>
    <x v="2"/>
    <x v="17"/>
    <x v="2"/>
    <s v="HOODIE"/>
    <s v="010042-04"/>
    <x v="5"/>
    <m/>
    <n v="10"/>
    <n v="34"/>
    <n v="66"/>
    <n v="82"/>
    <n v="59"/>
    <n v="35"/>
    <n v="13"/>
    <n v="299"/>
    <n v="20.86"/>
    <n v="6237.1399999999994"/>
  </r>
  <r>
    <s v="AW186"/>
    <s v="DROP 1"/>
    <x v="3"/>
    <s v="#077456"/>
    <x v="3"/>
    <x v="18"/>
    <x v="5"/>
    <s v="CREW NECK"/>
    <s v="010043-01"/>
    <x v="11"/>
    <n v="6"/>
    <m/>
    <n v="1"/>
    <n v="2"/>
    <n v="3"/>
    <n v="2"/>
    <n v="1"/>
    <n v="1"/>
    <n v="10"/>
    <m/>
    <n v="0"/>
  </r>
  <r>
    <s v="AW187"/>
    <s v="DROP 1"/>
    <x v="3"/>
    <s v="#077456"/>
    <x v="3"/>
    <x v="18"/>
    <x v="5"/>
    <s v="CREW NECK"/>
    <s v="010043-01"/>
    <x v="12"/>
    <n v="15"/>
    <m/>
    <n v="1"/>
    <n v="2"/>
    <n v="2"/>
    <n v="2"/>
    <n v="1"/>
    <m/>
    <n v="8"/>
    <m/>
    <n v="0"/>
  </r>
  <r>
    <s v="AW188"/>
    <s v="DROP 1"/>
    <x v="3"/>
    <s v="#077456"/>
    <x v="3"/>
    <x v="18"/>
    <x v="5"/>
    <s v="CREW NECK"/>
    <s v="010043-01"/>
    <x v="13"/>
    <n v="29"/>
    <m/>
    <m/>
    <n v="2"/>
    <n v="2"/>
    <n v="1"/>
    <n v="1"/>
    <m/>
    <n v="6"/>
    <m/>
    <n v="0"/>
  </r>
  <r>
    <s v="AW189"/>
    <s v="DROP 1"/>
    <x v="3"/>
    <s v="#077456"/>
    <x v="3"/>
    <x v="18"/>
    <x v="5"/>
    <s v="CREW NECK"/>
    <s v="010043-01"/>
    <x v="3"/>
    <m/>
    <n v="0"/>
    <n v="21"/>
    <n v="100"/>
    <n v="106"/>
    <n v="71"/>
    <n v="50"/>
    <n v="6"/>
    <n v="354"/>
    <m/>
    <n v="0"/>
  </r>
  <r>
    <s v="AW190"/>
    <s v="DROP 1"/>
    <x v="3"/>
    <s v="#077456"/>
    <x v="3"/>
    <x v="18"/>
    <x v="5"/>
    <s v="CREW NECK"/>
    <s v="010043-01"/>
    <x v="4"/>
    <m/>
    <n v="13"/>
    <n v="31"/>
    <n v="56"/>
    <n v="55"/>
    <n v="55"/>
    <n v="24"/>
    <n v="17"/>
    <n v="251"/>
    <m/>
    <n v="0"/>
  </r>
  <r>
    <s v="AW191"/>
    <s v="DROP 1"/>
    <x v="3"/>
    <s v="#077456"/>
    <x v="3"/>
    <x v="18"/>
    <x v="5"/>
    <s v="CREW NECK"/>
    <s v="010043-01"/>
    <x v="5"/>
    <m/>
    <n v="13"/>
    <n v="52"/>
    <n v="156"/>
    <n v="161"/>
    <n v="126"/>
    <n v="74"/>
    <n v="23"/>
    <n v="605"/>
    <n v="17.5"/>
    <n v="10587.5"/>
  </r>
  <r>
    <s v="AW192"/>
    <s v="DROP 1"/>
    <x v="3"/>
    <s v="#077457"/>
    <x v="3"/>
    <x v="19"/>
    <x v="5"/>
    <s v="CREW NECK"/>
    <s v="010043-01"/>
    <x v="11"/>
    <n v="4"/>
    <m/>
    <n v="1"/>
    <n v="2"/>
    <n v="3"/>
    <n v="2"/>
    <n v="1"/>
    <n v="1"/>
    <n v="10"/>
    <m/>
    <n v="0"/>
  </r>
  <r>
    <s v="AW193"/>
    <s v="DROP 1"/>
    <x v="3"/>
    <s v="#077457"/>
    <x v="3"/>
    <x v="19"/>
    <x v="5"/>
    <s v="CREW NECK"/>
    <s v="010043-01"/>
    <x v="12"/>
    <n v="7"/>
    <m/>
    <n v="1"/>
    <n v="2"/>
    <n v="2"/>
    <n v="2"/>
    <n v="1"/>
    <m/>
    <n v="8"/>
    <m/>
    <n v="0"/>
  </r>
  <r>
    <s v="AW194"/>
    <s v="DROP 1"/>
    <x v="3"/>
    <s v="#077457"/>
    <x v="3"/>
    <x v="19"/>
    <x v="5"/>
    <s v="CREW NECK"/>
    <s v="010043-01"/>
    <x v="13"/>
    <n v="7"/>
    <m/>
    <m/>
    <n v="2"/>
    <n v="2"/>
    <n v="1"/>
    <n v="1"/>
    <m/>
    <n v="6"/>
    <m/>
    <n v="0"/>
  </r>
  <r>
    <s v="AW195"/>
    <s v="DROP 1"/>
    <x v="3"/>
    <s v="#077457"/>
    <x v="3"/>
    <x v="19"/>
    <x v="5"/>
    <s v="CREW NECK"/>
    <s v="010043-01"/>
    <x v="3"/>
    <m/>
    <n v="0"/>
    <n v="11"/>
    <n v="36"/>
    <n v="40"/>
    <n v="29"/>
    <n v="18"/>
    <n v="4"/>
    <n v="138"/>
    <m/>
    <n v="0"/>
  </r>
  <r>
    <s v="AW196"/>
    <s v="DROP 1"/>
    <x v="3"/>
    <s v="#077457"/>
    <x v="3"/>
    <x v="19"/>
    <x v="5"/>
    <s v="CREW NECK"/>
    <s v="010043-01"/>
    <x v="4"/>
    <m/>
    <n v="5"/>
    <n v="14"/>
    <n v="27"/>
    <n v="27"/>
    <n v="26"/>
    <n v="11"/>
    <n v="7"/>
    <n v="117"/>
    <m/>
    <n v="0"/>
  </r>
  <r>
    <s v="AW197"/>
    <s v="DROP 1"/>
    <x v="3"/>
    <s v="#077457"/>
    <x v="3"/>
    <x v="19"/>
    <x v="5"/>
    <s v="CREW NECK"/>
    <s v="010043-01"/>
    <x v="5"/>
    <m/>
    <n v="5"/>
    <n v="25"/>
    <n v="63"/>
    <n v="67"/>
    <n v="55"/>
    <n v="29"/>
    <n v="11"/>
    <n v="255"/>
    <n v="17.5"/>
    <n v="4462.5"/>
  </r>
  <r>
    <s v="AW198"/>
    <s v="DROP 1"/>
    <x v="3"/>
    <s v="#077458"/>
    <x v="3"/>
    <x v="18"/>
    <x v="6"/>
    <s v="CREW NECK"/>
    <s v="010043-02"/>
    <x v="11"/>
    <n v="8"/>
    <m/>
    <n v="2"/>
    <n v="3"/>
    <n v="3"/>
    <n v="3"/>
    <n v="1"/>
    <n v="1"/>
    <n v="13"/>
    <m/>
    <n v="0"/>
  </r>
  <r>
    <s v="AW199"/>
    <s v="DROP 1"/>
    <x v="3"/>
    <s v="#077458"/>
    <x v="3"/>
    <x v="18"/>
    <x v="6"/>
    <s v="CREW NECK"/>
    <s v="010043-02"/>
    <x v="12"/>
    <n v="24"/>
    <m/>
    <n v="1"/>
    <n v="2"/>
    <n v="2"/>
    <n v="2"/>
    <n v="1"/>
    <m/>
    <n v="8"/>
    <m/>
    <n v="0"/>
  </r>
  <r>
    <s v="AW200"/>
    <s v="DROP 1"/>
    <x v="3"/>
    <s v="#077458"/>
    <x v="3"/>
    <x v="18"/>
    <x v="6"/>
    <s v="CREW NECK"/>
    <s v="010043-02"/>
    <x v="13"/>
    <n v="36"/>
    <m/>
    <m/>
    <n v="2"/>
    <n v="2"/>
    <n v="1"/>
    <n v="1"/>
    <m/>
    <n v="6"/>
    <m/>
    <n v="0"/>
  </r>
  <r>
    <s v="AW201"/>
    <s v="DROP 1"/>
    <x v="3"/>
    <s v="#077458"/>
    <x v="3"/>
    <x v="18"/>
    <x v="6"/>
    <s v="CREW NECK"/>
    <s v="010043-02"/>
    <x v="3"/>
    <m/>
    <n v="0"/>
    <n v="40"/>
    <n v="144"/>
    <n v="144"/>
    <n v="108"/>
    <n v="68"/>
    <n v="8"/>
    <n v="512"/>
    <m/>
    <n v="0"/>
  </r>
  <r>
    <s v="AW202"/>
    <s v="DROP 1"/>
    <x v="3"/>
    <s v="#077458"/>
    <x v="3"/>
    <x v="18"/>
    <x v="6"/>
    <s v="CREW NECK"/>
    <s v="010043-02"/>
    <x v="4"/>
    <m/>
    <n v="16"/>
    <n v="34"/>
    <n v="66"/>
    <n v="73"/>
    <n v="64"/>
    <n v="31"/>
    <n v="25"/>
    <n v="309"/>
    <m/>
    <n v="0"/>
  </r>
  <r>
    <s v="AW203"/>
    <s v="DROP 1"/>
    <x v="3"/>
    <s v="#077458"/>
    <x v="3"/>
    <x v="18"/>
    <x v="6"/>
    <s v="CREW NECK"/>
    <s v="010043-02"/>
    <x v="5"/>
    <m/>
    <n v="16"/>
    <n v="74"/>
    <n v="210"/>
    <n v="217"/>
    <n v="172"/>
    <n v="99"/>
    <n v="33"/>
    <n v="821"/>
    <n v="17.5"/>
    <n v="14367.5"/>
  </r>
  <r>
    <s v="AW204"/>
    <s v="DROP 1"/>
    <x v="3"/>
    <s v="#077459"/>
    <x v="3"/>
    <x v="19"/>
    <x v="6"/>
    <s v="CREW NECK"/>
    <s v="010043-02"/>
    <x v="11"/>
    <n v="3"/>
    <m/>
    <n v="2"/>
    <n v="3"/>
    <n v="3"/>
    <n v="3"/>
    <n v="1"/>
    <n v="1"/>
    <n v="13"/>
    <m/>
    <n v="0"/>
  </r>
  <r>
    <s v="AW205"/>
    <s v="DROP 1"/>
    <x v="3"/>
    <s v="#077459"/>
    <x v="3"/>
    <x v="19"/>
    <x v="6"/>
    <s v="CREW NECK"/>
    <s v="010043-02"/>
    <x v="12"/>
    <n v="6"/>
    <m/>
    <n v="1"/>
    <n v="2"/>
    <n v="2"/>
    <n v="2"/>
    <n v="1"/>
    <m/>
    <n v="8"/>
    <m/>
    <n v="0"/>
  </r>
  <r>
    <s v="AW206"/>
    <s v="DROP 1"/>
    <x v="3"/>
    <s v="#077459"/>
    <x v="3"/>
    <x v="19"/>
    <x v="6"/>
    <s v="CREW NECK"/>
    <s v="010043-02"/>
    <x v="13"/>
    <n v="12"/>
    <m/>
    <m/>
    <n v="2"/>
    <n v="2"/>
    <n v="1"/>
    <n v="1"/>
    <m/>
    <n v="6"/>
    <m/>
    <n v="0"/>
  </r>
  <r>
    <s v="AW207"/>
    <s v="DROP 1"/>
    <x v="3"/>
    <s v="#077459"/>
    <x v="3"/>
    <x v="19"/>
    <x v="6"/>
    <s v="CREW NECK"/>
    <s v="010043-02"/>
    <x v="3"/>
    <m/>
    <n v="0"/>
    <n v="12"/>
    <n v="45"/>
    <n v="45"/>
    <n v="33"/>
    <n v="21"/>
    <n v="3"/>
    <n v="159"/>
    <m/>
    <n v="0"/>
  </r>
  <r>
    <s v="AW208"/>
    <s v="DROP 1"/>
    <x v="3"/>
    <s v="#077459"/>
    <x v="3"/>
    <x v="19"/>
    <x v="6"/>
    <s v="CREW NECK"/>
    <s v="010043-02"/>
    <x v="4"/>
    <m/>
    <n v="6"/>
    <n v="13"/>
    <n v="26"/>
    <n v="29"/>
    <n v="26"/>
    <n v="12"/>
    <n v="8"/>
    <n v="120"/>
    <m/>
    <n v="0"/>
  </r>
  <r>
    <s v="AW209"/>
    <s v="DROP 1"/>
    <x v="3"/>
    <s v="#077459"/>
    <x v="3"/>
    <x v="19"/>
    <x v="6"/>
    <s v="CREW NECK"/>
    <s v="010043-02"/>
    <x v="5"/>
    <m/>
    <n v="6"/>
    <n v="25"/>
    <n v="71"/>
    <n v="74"/>
    <n v="59"/>
    <n v="33"/>
    <n v="11"/>
    <n v="279"/>
    <n v="17.5"/>
    <n v="4882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ABAD5E-69D0-4ABF-83BA-720B8CCDA6D4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F86" firstHeaderRow="1" firstDataRow="1" firstDataCol="5"/>
  <pivotFields count="1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20"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0"/>
        <item x="14"/>
        <item x="15"/>
        <item x="16"/>
        <item x="17"/>
        <item x="18"/>
        <item x="19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">
        <item x="0"/>
        <item x="3"/>
        <item x="6"/>
        <item x="2"/>
        <item x="4"/>
        <item x="1"/>
        <item x="5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0"/>
        <item x="3"/>
        <item x="1"/>
        <item x="4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4">
        <item x="3"/>
        <item x="2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howAll="0" defaultSubtotal="0">
      <items count="4">
        <item x="2"/>
        <item x="0"/>
        <item x="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items count="368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14"/>
    <field x="3"/>
    <field x="5"/>
    <field x="6"/>
    <field x="8"/>
  </rowFields>
  <rowItems count="83">
    <i>
      <x/>
      <x/>
      <x/>
      <x/>
      <x v="1"/>
    </i>
    <i r="3">
      <x v="1"/>
      <x v="1"/>
    </i>
    <i r="3">
      <x v="2"/>
      <x v="1"/>
    </i>
    <i r="3">
      <x v="3"/>
      <x v="1"/>
    </i>
    <i r="3">
      <x v="4"/>
      <x v="1"/>
    </i>
    <i r="4">
      <x v="3"/>
    </i>
    <i r="2">
      <x v="1"/>
      <x/>
      <x v="1"/>
    </i>
    <i r="3">
      <x v="1"/>
      <x v="1"/>
    </i>
    <i r="3">
      <x v="2"/>
      <x v="1"/>
    </i>
    <i r="3">
      <x v="3"/>
      <x v="1"/>
    </i>
    <i r="3">
      <x v="4"/>
      <x v="1"/>
    </i>
    <i r="2">
      <x v="3"/>
      <x/>
      <x v="1"/>
    </i>
    <i r="3">
      <x v="1"/>
      <x v="1"/>
    </i>
    <i r="3">
      <x v="2"/>
      <x v="1"/>
    </i>
    <i r="3">
      <x v="3"/>
      <x v="1"/>
    </i>
    <i r="3">
      <x v="4"/>
      <x v="1"/>
    </i>
    <i r="4">
      <x v="3"/>
    </i>
    <i r="2">
      <x v="4"/>
      <x v="1"/>
      <x v="1"/>
    </i>
    <i r="3">
      <x v="3"/>
      <x v="1"/>
    </i>
    <i r="3">
      <x v="4"/>
      <x v="1"/>
    </i>
    <i r="4">
      <x v="3"/>
    </i>
    <i r="2">
      <x v="5"/>
      <x v="1"/>
      <x v="1"/>
    </i>
    <i r="3">
      <x v="3"/>
      <x v="1"/>
    </i>
    <i r="3">
      <x v="4"/>
      <x v="1"/>
    </i>
    <i r="4">
      <x v="3"/>
    </i>
    <i r="1">
      <x v="1"/>
      <x/>
      <x/>
      <x v="1"/>
    </i>
    <i r="3">
      <x v="1"/>
      <x v="1"/>
    </i>
    <i r="3">
      <x v="2"/>
      <x v="1"/>
    </i>
    <i r="3">
      <x v="3"/>
      <x v="1"/>
    </i>
    <i r="3">
      <x v="4"/>
      <x v="1"/>
    </i>
    <i r="2">
      <x v="1"/>
      <x/>
      <x v="1"/>
    </i>
    <i r="3">
      <x v="1"/>
      <x v="1"/>
    </i>
    <i r="3">
      <x v="2"/>
      <x v="1"/>
    </i>
    <i r="3">
      <x v="3"/>
      <x v="1"/>
    </i>
    <i r="3">
      <x v="4"/>
      <x v="1"/>
    </i>
    <i r="2">
      <x v="3"/>
      <x/>
      <x v="1"/>
    </i>
    <i r="3">
      <x v="1"/>
      <x v="1"/>
    </i>
    <i r="3">
      <x v="2"/>
      <x v="1"/>
    </i>
    <i r="3">
      <x v="3"/>
      <x v="1"/>
    </i>
    <i r="3">
      <x v="4"/>
      <x v="1"/>
    </i>
    <i r="2">
      <x v="5"/>
      <x/>
      <x v="1"/>
    </i>
    <i r="3">
      <x v="1"/>
      <x v="1"/>
    </i>
    <i r="3">
      <x v="2"/>
      <x v="1"/>
    </i>
    <i r="3">
      <x v="3"/>
      <x v="1"/>
    </i>
    <i r="3">
      <x v="4"/>
      <x v="1"/>
    </i>
    <i r="1">
      <x v="2"/>
      <x/>
      <x/>
      <x v="1"/>
    </i>
    <i r="3">
      <x v="1"/>
      <x v="1"/>
    </i>
    <i r="3">
      <x v="2"/>
      <x v="1"/>
    </i>
    <i r="3">
      <x v="3"/>
      <x v="1"/>
    </i>
    <i r="3">
      <x v="4"/>
      <x v="1"/>
    </i>
    <i r="2">
      <x v="1"/>
      <x/>
      <x v="1"/>
    </i>
    <i r="3">
      <x v="1"/>
      <x v="1"/>
    </i>
    <i r="3">
      <x v="2"/>
      <x v="1"/>
    </i>
    <i r="3">
      <x v="3"/>
      <x v="1"/>
    </i>
    <i r="3">
      <x v="4"/>
      <x v="1"/>
    </i>
    <i r="2">
      <x v="3"/>
      <x/>
      <x v="1"/>
    </i>
    <i r="3">
      <x v="1"/>
      <x v="1"/>
    </i>
    <i r="3">
      <x v="2"/>
      <x v="1"/>
    </i>
    <i r="3">
      <x v="3"/>
      <x v="1"/>
    </i>
    <i r="3">
      <x v="4"/>
      <x v="1"/>
    </i>
    <i r="2">
      <x v="5"/>
      <x/>
      <x v="1"/>
    </i>
    <i r="3">
      <x v="1"/>
      <x v="1"/>
    </i>
    <i r="3">
      <x v="2"/>
      <x v="1"/>
    </i>
    <i r="3">
      <x v="3"/>
      <x v="1"/>
    </i>
    <i r="3">
      <x v="4"/>
      <x v="1"/>
    </i>
    <i r="1">
      <x v="3"/>
      <x v="2"/>
      <x/>
      <x/>
    </i>
    <i r="3">
      <x v="1"/>
      <x/>
    </i>
    <i r="3">
      <x v="2"/>
      <x/>
    </i>
    <i r="3">
      <x v="3"/>
      <x/>
    </i>
    <i r="3">
      <x v="4"/>
      <x/>
    </i>
    <i r="2">
      <x v="6"/>
      <x/>
      <x/>
    </i>
    <i r="3">
      <x v="1"/>
      <x/>
    </i>
    <i r="3">
      <x v="2"/>
      <x/>
    </i>
    <i r="3">
      <x v="3"/>
      <x/>
    </i>
    <i r="1">
      <x v="22"/>
      <x/>
      <x/>
      <x v="1"/>
    </i>
    <i r="3">
      <x v="2"/>
      <x v="1"/>
    </i>
    <i r="2">
      <x v="1"/>
      <x/>
      <x v="1"/>
    </i>
    <i r="3">
      <x v="2"/>
      <x v="1"/>
    </i>
    <i r="2">
      <x v="3"/>
      <x/>
      <x v="1"/>
    </i>
    <i r="3">
      <x v="2"/>
      <x v="1"/>
    </i>
    <i r="2">
      <x v="5"/>
      <x/>
      <x v="1"/>
    </i>
    <i r="3">
      <x v="2"/>
      <x v="1"/>
    </i>
    <i t="grand">
      <x/>
    </i>
  </rowItems>
  <colItems count="1">
    <i/>
  </colItems>
  <dataFields count="1">
    <dataField name="Sum of QTY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AEB817-0C31-482F-ABDE-6E3BA2D27D82}" name="PivotTable5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L12" firstHeaderRow="0" firstDataRow="1" firstDataCol="5"/>
  <pivotFields count="23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defaultSubtotal="0">
      <items count="4">
        <item x="3"/>
        <item x="2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5">
        <item h="1" x="0"/>
        <item h="1" x="1"/>
        <item h="1" x="2"/>
        <item h="1"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0">
        <item x="18"/>
        <item x="9"/>
        <item x="19"/>
        <item x="10"/>
        <item x="11"/>
        <item x="14"/>
        <item x="4"/>
        <item x="15"/>
        <item x="5"/>
        <item x="3"/>
        <item x="16"/>
        <item x="7"/>
        <item x="17"/>
        <item x="8"/>
        <item x="6"/>
        <item x="1"/>
        <item x="2"/>
        <item x="0"/>
        <item x="12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5"/>
        <item x="0"/>
        <item x="3"/>
        <item x="1"/>
        <item x="4"/>
        <item x="2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4">
        <item h="1" x="11"/>
        <item h="1" x="12"/>
        <item h="1" x="13"/>
        <item h="1" x="6"/>
        <item h="1" x="0"/>
        <item h="1" x="7"/>
        <item h="1" x="8"/>
        <item h="1" x="9"/>
        <item h="1" x="10"/>
        <item h="1" x="1"/>
        <item h="1" x="2"/>
        <item h="1" x="3"/>
        <item x="5"/>
        <item h="1"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68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2"/>
    <field x="5"/>
    <field x="4"/>
    <field x="6"/>
    <field x="9"/>
  </rowFields>
  <rowItems count="9">
    <i>
      <x v="1"/>
      <x v="18"/>
      <x v="4"/>
      <x v="1"/>
      <x v="12"/>
    </i>
    <i r="3">
      <x v="2"/>
      <x v="12"/>
    </i>
    <i r="3">
      <x v="3"/>
      <x v="12"/>
    </i>
    <i r="3">
      <x v="5"/>
      <x v="12"/>
    </i>
    <i r="1">
      <x v="19"/>
      <x v="4"/>
      <x v="1"/>
      <x v="12"/>
    </i>
    <i r="3">
      <x v="2"/>
      <x v="12"/>
    </i>
    <i r="3">
      <x v="3"/>
      <x v="12"/>
    </i>
    <i r="3">
      <x v="5"/>
      <x v="1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um of XS" fld="11" baseField="0" baseItem="0"/>
    <dataField name="Sum of S" fld="12" baseField="0" baseItem="0"/>
    <dataField name="Sum of M" fld="13" baseField="0" baseItem="0"/>
    <dataField name="Sum of L" fld="14" baseField="0" baseItem="0"/>
    <dataField name="Sum of XL" fld="15" baseField="0" baseItem="0"/>
    <dataField name="Sum of XXL" fld="16" baseField="0" baseItem="0"/>
    <dataField name="Sum of XXXL" fld="1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80"/>
  <sheetViews>
    <sheetView tabSelected="1" topLeftCell="D1" zoomScale="70" zoomScaleNormal="70" zoomScalePageLayoutView="55" workbookViewId="0">
      <pane ySplit="3" topLeftCell="A4" activePane="bottomLeft" state="frozen"/>
      <selection activeCell="D1" sqref="D1"/>
      <selection pane="bottomLeft" activeCell="G317" sqref="G317"/>
    </sheetView>
  </sheetViews>
  <sheetFormatPr defaultColWidth="8.7109375" defaultRowHeight="14.25" customHeight="1"/>
  <cols>
    <col min="1" max="1" width="7.5703125" style="5" customWidth="1"/>
    <col min="2" max="2" width="14.5703125" style="5" customWidth="1"/>
    <col min="3" max="3" width="8.28515625" style="5" customWidth="1"/>
    <col min="4" max="4" width="12.85546875" style="5" bestFit="1" customWidth="1"/>
    <col min="5" max="5" width="16.7109375" style="5" bestFit="1" customWidth="1"/>
    <col min="6" max="6" width="28.42578125" style="5" bestFit="1" customWidth="1"/>
    <col min="7" max="7" width="10" style="5" customWidth="1"/>
    <col min="8" max="8" width="12.5703125" style="5" customWidth="1"/>
    <col min="9" max="9" width="12.28515625" style="5" customWidth="1"/>
    <col min="10" max="10" width="19.7109375" style="5" customWidth="1"/>
    <col min="11" max="19" width="7.28515625" style="5" customWidth="1"/>
    <col min="20" max="20" width="8.42578125" style="5" customWidth="1"/>
    <col min="21" max="21" width="17.28515625" style="5" customWidth="1"/>
    <col min="22" max="16384" width="8.7109375" style="5"/>
  </cols>
  <sheetData>
    <row r="1" spans="1:21" ht="15.75">
      <c r="K1" s="1" t="s">
        <v>0</v>
      </c>
      <c r="L1" s="6"/>
      <c r="M1" s="6"/>
      <c r="N1" s="6"/>
      <c r="O1" s="6"/>
      <c r="P1" s="6"/>
      <c r="Q1" s="6"/>
      <c r="R1" s="6"/>
      <c r="S1" s="2"/>
      <c r="T1" s="5">
        <f>SUBTOTAL(9,V4)</f>
        <v>0</v>
      </c>
      <c r="U1" s="3"/>
    </row>
    <row r="2" spans="1:21" ht="14.25" customHeight="1">
      <c r="S2" s="19">
        <f>SUBTOTAL(9,S4:S1048576)</f>
        <v>59965</v>
      </c>
      <c r="T2" s="19"/>
      <c r="U2" s="18">
        <f>SUBTOTAL(9,U4:U1048576)</f>
        <v>571956.5</v>
      </c>
    </row>
    <row r="3" spans="1:21" ht="47.25">
      <c r="A3" s="1" t="s">
        <v>1</v>
      </c>
      <c r="B3" s="1" t="s">
        <v>2</v>
      </c>
      <c r="C3" s="4" t="s">
        <v>16</v>
      </c>
      <c r="D3" s="1" t="s">
        <v>3</v>
      </c>
      <c r="E3" s="1" t="s">
        <v>5</v>
      </c>
      <c r="F3" s="1" t="s">
        <v>356</v>
      </c>
      <c r="G3" s="1" t="s">
        <v>4</v>
      </c>
      <c r="H3" s="1" t="s">
        <v>6</v>
      </c>
      <c r="I3" s="1" t="s">
        <v>26</v>
      </c>
      <c r="J3" s="1" t="s">
        <v>23</v>
      </c>
      <c r="K3" s="9" t="s">
        <v>24</v>
      </c>
      <c r="L3" s="1" t="s">
        <v>7</v>
      </c>
      <c r="M3" s="1" t="s">
        <v>8</v>
      </c>
      <c r="N3" s="1" t="s">
        <v>9</v>
      </c>
      <c r="O3" s="1" t="s">
        <v>10</v>
      </c>
      <c r="P3" s="1" t="s">
        <v>11</v>
      </c>
      <c r="Q3" s="1" t="s">
        <v>12</v>
      </c>
      <c r="R3" s="1" t="s">
        <v>21</v>
      </c>
      <c r="S3" s="1" t="s">
        <v>13</v>
      </c>
      <c r="T3" s="1" t="s">
        <v>14</v>
      </c>
      <c r="U3" s="1" t="s">
        <v>15</v>
      </c>
    </row>
    <row r="4" spans="1:21" s="2" customFormat="1" ht="15.6" customHeight="1">
      <c r="A4" s="2" t="s">
        <v>27</v>
      </c>
      <c r="B4" s="2" t="s">
        <v>350</v>
      </c>
      <c r="C4" s="20">
        <v>46174</v>
      </c>
      <c r="D4" s="2" t="s">
        <v>32</v>
      </c>
      <c r="E4" s="2" t="s">
        <v>33</v>
      </c>
      <c r="F4" s="2" t="s">
        <v>40</v>
      </c>
      <c r="G4" s="2" t="s">
        <v>34</v>
      </c>
      <c r="H4" s="2" t="s">
        <v>351</v>
      </c>
      <c r="I4" s="2" t="s">
        <v>35</v>
      </c>
      <c r="J4" s="2" t="s">
        <v>36</v>
      </c>
      <c r="K4" s="2">
        <v>15</v>
      </c>
      <c r="M4" s="2">
        <v>1</v>
      </c>
      <c r="N4" s="2">
        <v>2</v>
      </c>
      <c r="O4" s="2">
        <v>2</v>
      </c>
      <c r="P4" s="2">
        <v>1</v>
      </c>
      <c r="S4" s="2">
        <f t="shared" ref="S4:S7" si="0">SUM(L4:R4)</f>
        <v>6</v>
      </c>
      <c r="U4" s="3">
        <f t="shared" ref="U4:U8" si="1">S4*T4</f>
        <v>0</v>
      </c>
    </row>
    <row r="5" spans="1:21" s="2" customFormat="1" ht="15.6" customHeight="1">
      <c r="A5" s="2" t="s">
        <v>27</v>
      </c>
      <c r="B5" s="2" t="s">
        <v>350</v>
      </c>
      <c r="C5" s="20">
        <v>46174</v>
      </c>
      <c r="D5" s="2" t="s">
        <v>32</v>
      </c>
      <c r="E5" s="2" t="s">
        <v>33</v>
      </c>
      <c r="F5" s="2" t="s">
        <v>40</v>
      </c>
      <c r="G5" s="2" t="s">
        <v>34</v>
      </c>
      <c r="H5" s="2" t="s">
        <v>351</v>
      </c>
      <c r="I5" s="2" t="s">
        <v>35</v>
      </c>
      <c r="J5" s="2" t="s">
        <v>37</v>
      </c>
      <c r="K5" s="2">
        <v>4</v>
      </c>
      <c r="L5" s="2">
        <v>1</v>
      </c>
      <c r="M5" s="2">
        <v>1</v>
      </c>
      <c r="N5" s="2">
        <v>3</v>
      </c>
      <c r="O5" s="2">
        <v>3</v>
      </c>
      <c r="P5" s="2">
        <v>2</v>
      </c>
      <c r="Q5" s="2">
        <v>1</v>
      </c>
      <c r="R5" s="2">
        <v>1</v>
      </c>
      <c r="S5" s="2">
        <f t="shared" si="0"/>
        <v>12</v>
      </c>
      <c r="U5" s="3">
        <f t="shared" si="1"/>
        <v>0</v>
      </c>
    </row>
    <row r="6" spans="1:21" s="2" customFormat="1" ht="15.6" customHeight="1">
      <c r="A6" s="2" t="s">
        <v>27</v>
      </c>
      <c r="B6" s="2" t="s">
        <v>350</v>
      </c>
      <c r="C6" s="20">
        <v>46174</v>
      </c>
      <c r="D6" s="2" t="s">
        <v>32</v>
      </c>
      <c r="E6" s="2" t="s">
        <v>33</v>
      </c>
      <c r="F6" s="2" t="s">
        <v>40</v>
      </c>
      <c r="G6" s="2" t="s">
        <v>34</v>
      </c>
      <c r="H6" s="2" t="s">
        <v>351</v>
      </c>
      <c r="I6" s="2" t="s">
        <v>35</v>
      </c>
      <c r="J6" s="2" t="s">
        <v>38</v>
      </c>
      <c r="K6" s="2">
        <v>6</v>
      </c>
      <c r="L6" s="2">
        <v>1</v>
      </c>
      <c r="M6" s="2">
        <v>1</v>
      </c>
      <c r="N6" s="2">
        <v>2</v>
      </c>
      <c r="O6" s="2">
        <v>2</v>
      </c>
      <c r="P6" s="2">
        <v>1</v>
      </c>
      <c r="Q6" s="2">
        <v>1</v>
      </c>
      <c r="S6" s="2">
        <f t="shared" ref="S6" si="2">SUM(L6:R6)</f>
        <v>8</v>
      </c>
      <c r="U6" s="3">
        <f t="shared" ref="U6" si="3">S6*T6</f>
        <v>0</v>
      </c>
    </row>
    <row r="7" spans="1:21" s="2" customFormat="1" ht="15.6" customHeight="1">
      <c r="A7" s="2" t="s">
        <v>27</v>
      </c>
      <c r="B7" s="2" t="s">
        <v>350</v>
      </c>
      <c r="C7" s="20">
        <v>46174</v>
      </c>
      <c r="D7" s="2" t="s">
        <v>32</v>
      </c>
      <c r="E7" s="2" t="s">
        <v>33</v>
      </c>
      <c r="F7" s="2" t="s">
        <v>40</v>
      </c>
      <c r="G7" s="2" t="s">
        <v>34</v>
      </c>
      <c r="H7" s="2" t="s">
        <v>351</v>
      </c>
      <c r="I7" s="2" t="s">
        <v>35</v>
      </c>
      <c r="J7" s="2" t="s">
        <v>19</v>
      </c>
      <c r="L7" s="2">
        <f>L4*$K4+L5*$K5+L6*$K6</f>
        <v>10</v>
      </c>
      <c r="M7" s="2">
        <f t="shared" ref="M7:R7" si="4">M4*$K4+M5*$K5+M6*$K6</f>
        <v>25</v>
      </c>
      <c r="N7" s="2">
        <f t="shared" si="4"/>
        <v>54</v>
      </c>
      <c r="O7" s="2">
        <f t="shared" si="4"/>
        <v>54</v>
      </c>
      <c r="P7" s="2">
        <f t="shared" si="4"/>
        <v>29</v>
      </c>
      <c r="Q7" s="2">
        <f t="shared" si="4"/>
        <v>10</v>
      </c>
      <c r="R7" s="2">
        <f t="shared" si="4"/>
        <v>4</v>
      </c>
      <c r="S7" s="2">
        <f t="shared" si="0"/>
        <v>186</v>
      </c>
      <c r="U7" s="3">
        <f t="shared" si="1"/>
        <v>0</v>
      </c>
    </row>
    <row r="8" spans="1:21" s="2" customFormat="1" ht="15.6" customHeight="1">
      <c r="A8" s="2" t="s">
        <v>27</v>
      </c>
      <c r="B8" s="2" t="s">
        <v>350</v>
      </c>
      <c r="C8" s="20">
        <v>46174</v>
      </c>
      <c r="D8" s="2" t="s">
        <v>32</v>
      </c>
      <c r="E8" s="2" t="s">
        <v>33</v>
      </c>
      <c r="F8" s="2" t="s">
        <v>40</v>
      </c>
      <c r="G8" s="2" t="s">
        <v>34</v>
      </c>
      <c r="H8" s="2" t="s">
        <v>351</v>
      </c>
      <c r="I8" s="2" t="s">
        <v>35</v>
      </c>
      <c r="J8" s="2" t="s">
        <v>20</v>
      </c>
      <c r="L8" s="2">
        <v>5</v>
      </c>
      <c r="M8" s="2">
        <v>13</v>
      </c>
      <c r="N8" s="2">
        <v>66</v>
      </c>
      <c r="O8" s="2">
        <v>73</v>
      </c>
      <c r="P8" s="2">
        <v>39</v>
      </c>
      <c r="Q8" s="2">
        <v>14</v>
      </c>
      <c r="R8" s="2">
        <v>4</v>
      </c>
      <c r="S8" s="2">
        <f>SUM(L8:R8)</f>
        <v>214</v>
      </c>
      <c r="U8" s="3">
        <f t="shared" si="1"/>
        <v>0</v>
      </c>
    </row>
    <row r="9" spans="1:21" s="2" customFormat="1" ht="15.6" customHeight="1">
      <c r="A9" s="2" t="s">
        <v>27</v>
      </c>
      <c r="B9" s="2" t="s">
        <v>350</v>
      </c>
      <c r="C9" s="20">
        <v>46174</v>
      </c>
      <c r="D9" s="2" t="s">
        <v>32</v>
      </c>
      <c r="E9" s="2" t="s">
        <v>33</v>
      </c>
      <c r="F9" s="2" t="s">
        <v>40</v>
      </c>
      <c r="G9" s="2" t="s">
        <v>34</v>
      </c>
      <c r="H9" s="2" t="s">
        <v>351</v>
      </c>
      <c r="I9" s="2" t="s">
        <v>35</v>
      </c>
      <c r="J9" s="2" t="s">
        <v>22</v>
      </c>
      <c r="L9" s="2">
        <f>SUM(L7:L8)</f>
        <v>15</v>
      </c>
      <c r="M9" s="2">
        <f t="shared" ref="M9:R9" si="5">SUM(M7:M8)</f>
        <v>38</v>
      </c>
      <c r="N9" s="2">
        <f t="shared" si="5"/>
        <v>120</v>
      </c>
      <c r="O9" s="2">
        <f t="shared" si="5"/>
        <v>127</v>
      </c>
      <c r="P9" s="2">
        <f t="shared" si="5"/>
        <v>68</v>
      </c>
      <c r="Q9" s="2">
        <f t="shared" si="5"/>
        <v>24</v>
      </c>
      <c r="R9" s="2">
        <f t="shared" si="5"/>
        <v>8</v>
      </c>
      <c r="S9" s="2">
        <f>SUM(L9:R9)</f>
        <v>400</v>
      </c>
      <c r="T9" s="2">
        <v>18.91</v>
      </c>
      <c r="U9" s="3">
        <f>S9*T9</f>
        <v>7564</v>
      </c>
    </row>
    <row r="10" spans="1:21" s="7" customFormat="1" ht="15.6" customHeight="1">
      <c r="A10" s="7" t="s">
        <v>27</v>
      </c>
      <c r="B10" s="7" t="s">
        <v>350</v>
      </c>
      <c r="C10" s="21">
        <v>46174</v>
      </c>
      <c r="D10" s="7" t="s">
        <v>41</v>
      </c>
      <c r="E10" s="7" t="s">
        <v>33</v>
      </c>
      <c r="F10" s="7" t="s">
        <v>42</v>
      </c>
      <c r="G10" s="7" t="s">
        <v>34</v>
      </c>
      <c r="H10" s="2" t="s">
        <v>351</v>
      </c>
      <c r="I10" s="7" t="s">
        <v>35</v>
      </c>
      <c r="J10" s="7" t="s">
        <v>20</v>
      </c>
      <c r="L10" s="7">
        <v>6</v>
      </c>
      <c r="M10" s="7">
        <v>44</v>
      </c>
      <c r="N10" s="7">
        <v>56</v>
      </c>
      <c r="O10" s="7">
        <v>50</v>
      </c>
      <c r="P10" s="7">
        <v>28</v>
      </c>
      <c r="Q10" s="7">
        <v>12</v>
      </c>
      <c r="R10" s="7">
        <v>4</v>
      </c>
      <c r="S10" s="7">
        <f>SUM(L10:R10)</f>
        <v>200</v>
      </c>
      <c r="U10" s="8">
        <f t="shared" ref="U10" si="6">S10*T10</f>
        <v>0</v>
      </c>
    </row>
    <row r="11" spans="1:21" s="7" customFormat="1" ht="15.6" customHeight="1">
      <c r="A11" s="7" t="s">
        <v>27</v>
      </c>
      <c r="B11" s="7" t="s">
        <v>350</v>
      </c>
      <c r="C11" s="21">
        <v>46174</v>
      </c>
      <c r="D11" s="7" t="s">
        <v>41</v>
      </c>
      <c r="E11" s="7" t="s">
        <v>33</v>
      </c>
      <c r="F11" s="7" t="s">
        <v>42</v>
      </c>
      <c r="G11" s="7" t="s">
        <v>34</v>
      </c>
      <c r="H11" s="2" t="s">
        <v>351</v>
      </c>
      <c r="I11" s="7" t="s">
        <v>35</v>
      </c>
      <c r="J11" s="7" t="s">
        <v>22</v>
      </c>
      <c r="L11" s="7">
        <f>L10</f>
        <v>6</v>
      </c>
      <c r="M11" s="7">
        <f t="shared" ref="M11:R11" si="7">M10</f>
        <v>44</v>
      </c>
      <c r="N11" s="7">
        <f t="shared" si="7"/>
        <v>56</v>
      </c>
      <c r="O11" s="7">
        <f t="shared" si="7"/>
        <v>50</v>
      </c>
      <c r="P11" s="7">
        <f t="shared" si="7"/>
        <v>28</v>
      </c>
      <c r="Q11" s="7">
        <f t="shared" si="7"/>
        <v>12</v>
      </c>
      <c r="R11" s="7">
        <f t="shared" si="7"/>
        <v>4</v>
      </c>
      <c r="S11" s="7">
        <f>SUM(L11:R11)</f>
        <v>200</v>
      </c>
      <c r="T11" s="7">
        <v>18.91</v>
      </c>
      <c r="U11" s="8">
        <f>S11*T11</f>
        <v>3782</v>
      </c>
    </row>
    <row r="12" spans="1:21" s="2" customFormat="1" ht="15.6" customHeight="1">
      <c r="A12" s="2" t="s">
        <v>27</v>
      </c>
      <c r="B12" s="2" t="s">
        <v>350</v>
      </c>
      <c r="C12" s="20">
        <v>46174</v>
      </c>
      <c r="D12" s="2" t="s">
        <v>44</v>
      </c>
      <c r="E12" s="2" t="s">
        <v>33</v>
      </c>
      <c r="F12" s="2" t="s">
        <v>46</v>
      </c>
      <c r="G12" s="2" t="s">
        <v>34</v>
      </c>
      <c r="H12" s="2" t="s">
        <v>351</v>
      </c>
      <c r="I12" s="2" t="s">
        <v>35</v>
      </c>
      <c r="J12" s="2" t="s">
        <v>47</v>
      </c>
      <c r="K12" s="2">
        <v>11</v>
      </c>
      <c r="L12" s="2">
        <v>1</v>
      </c>
      <c r="M12" s="2">
        <v>1</v>
      </c>
      <c r="N12" s="2">
        <v>2</v>
      </c>
      <c r="O12" s="2">
        <v>2</v>
      </c>
      <c r="P12" s="2">
        <v>2</v>
      </c>
      <c r="Q12" s="2">
        <v>1</v>
      </c>
      <c r="S12" s="2">
        <f t="shared" ref="S12:S15" si="8">SUM(L12:R12)</f>
        <v>9</v>
      </c>
      <c r="U12" s="3">
        <f t="shared" ref="U12:U16" si="9">S12*T12</f>
        <v>0</v>
      </c>
    </row>
    <row r="13" spans="1:21" s="2" customFormat="1" ht="15.6" customHeight="1">
      <c r="A13" s="2" t="s">
        <v>27</v>
      </c>
      <c r="B13" s="2" t="s">
        <v>350</v>
      </c>
      <c r="C13" s="20">
        <v>46174</v>
      </c>
      <c r="D13" s="2" t="s">
        <v>44</v>
      </c>
      <c r="E13" s="2" t="s">
        <v>33</v>
      </c>
      <c r="F13" s="2" t="s">
        <v>46</v>
      </c>
      <c r="G13" s="2" t="s">
        <v>34</v>
      </c>
      <c r="H13" s="2" t="s">
        <v>351</v>
      </c>
      <c r="I13" s="2" t="s">
        <v>35</v>
      </c>
      <c r="J13" s="2" t="s">
        <v>36</v>
      </c>
      <c r="K13" s="2">
        <v>28</v>
      </c>
      <c r="M13" s="2">
        <v>1</v>
      </c>
      <c r="N13" s="2">
        <v>2</v>
      </c>
      <c r="O13" s="2">
        <v>2</v>
      </c>
      <c r="P13" s="2">
        <v>1</v>
      </c>
      <c r="S13" s="2">
        <f t="shared" si="8"/>
        <v>6</v>
      </c>
      <c r="U13" s="3">
        <f t="shared" si="9"/>
        <v>0</v>
      </c>
    </row>
    <row r="14" spans="1:21" s="2" customFormat="1" ht="15.6" customHeight="1">
      <c r="A14" s="2" t="s">
        <v>27</v>
      </c>
      <c r="B14" s="2" t="s">
        <v>350</v>
      </c>
      <c r="C14" s="20">
        <v>46174</v>
      </c>
      <c r="D14" s="2" t="s">
        <v>44</v>
      </c>
      <c r="E14" s="2" t="s">
        <v>33</v>
      </c>
      <c r="F14" s="2" t="s">
        <v>46</v>
      </c>
      <c r="G14" s="2" t="s">
        <v>34</v>
      </c>
      <c r="H14" s="2" t="s">
        <v>351</v>
      </c>
      <c r="I14" s="2" t="s">
        <v>35</v>
      </c>
      <c r="J14" s="2" t="s">
        <v>37</v>
      </c>
      <c r="K14" s="2">
        <v>5</v>
      </c>
      <c r="L14" s="2">
        <v>1</v>
      </c>
      <c r="M14" s="2">
        <v>1</v>
      </c>
      <c r="N14" s="2">
        <v>3</v>
      </c>
      <c r="O14" s="2">
        <v>3</v>
      </c>
      <c r="P14" s="2">
        <v>2</v>
      </c>
      <c r="Q14" s="2">
        <v>1</v>
      </c>
      <c r="R14" s="2">
        <v>1</v>
      </c>
      <c r="S14" s="2">
        <f t="shared" si="8"/>
        <v>12</v>
      </c>
      <c r="U14" s="3">
        <f t="shared" si="9"/>
        <v>0</v>
      </c>
    </row>
    <row r="15" spans="1:21" s="2" customFormat="1" ht="15.6" customHeight="1">
      <c r="A15" s="2" t="s">
        <v>27</v>
      </c>
      <c r="B15" s="2" t="s">
        <v>350</v>
      </c>
      <c r="C15" s="20">
        <v>46174</v>
      </c>
      <c r="D15" s="2" t="s">
        <v>44</v>
      </c>
      <c r="E15" s="2" t="s">
        <v>33</v>
      </c>
      <c r="F15" s="2" t="s">
        <v>46</v>
      </c>
      <c r="G15" s="2" t="s">
        <v>34</v>
      </c>
      <c r="H15" s="2" t="s">
        <v>351</v>
      </c>
      <c r="I15" s="2" t="s">
        <v>35</v>
      </c>
      <c r="J15" s="2" t="s">
        <v>19</v>
      </c>
      <c r="L15" s="2">
        <f t="shared" ref="L15:R15" si="10">L12*$K12+L13*$K13+L14*$K14</f>
        <v>16</v>
      </c>
      <c r="M15" s="2">
        <f t="shared" si="10"/>
        <v>44</v>
      </c>
      <c r="N15" s="2">
        <f t="shared" si="10"/>
        <v>93</v>
      </c>
      <c r="O15" s="2">
        <f t="shared" si="10"/>
        <v>93</v>
      </c>
      <c r="P15" s="2">
        <f t="shared" si="10"/>
        <v>60</v>
      </c>
      <c r="Q15" s="2">
        <f t="shared" si="10"/>
        <v>16</v>
      </c>
      <c r="R15" s="2">
        <f t="shared" si="10"/>
        <v>5</v>
      </c>
      <c r="S15" s="2">
        <f t="shared" si="8"/>
        <v>327</v>
      </c>
      <c r="U15" s="3">
        <f t="shared" si="9"/>
        <v>0</v>
      </c>
    </row>
    <row r="16" spans="1:21" s="2" customFormat="1" ht="15.6" customHeight="1">
      <c r="A16" s="2" t="s">
        <v>27</v>
      </c>
      <c r="B16" s="2" t="s">
        <v>350</v>
      </c>
      <c r="C16" s="20">
        <v>46174</v>
      </c>
      <c r="D16" s="2" t="s">
        <v>44</v>
      </c>
      <c r="E16" s="2" t="s">
        <v>33</v>
      </c>
      <c r="F16" s="2" t="s">
        <v>46</v>
      </c>
      <c r="G16" s="2" t="s">
        <v>34</v>
      </c>
      <c r="H16" s="2" t="s">
        <v>351</v>
      </c>
      <c r="I16" s="2" t="s">
        <v>35</v>
      </c>
      <c r="J16" s="2" t="s">
        <v>20</v>
      </c>
      <c r="L16" s="2">
        <v>12</v>
      </c>
      <c r="M16" s="2">
        <v>54</v>
      </c>
      <c r="N16" s="2">
        <v>116</v>
      </c>
      <c r="O16" s="2">
        <v>107</v>
      </c>
      <c r="P16" s="2">
        <v>55</v>
      </c>
      <c r="Q16" s="2">
        <v>24</v>
      </c>
      <c r="R16" s="2">
        <v>5</v>
      </c>
      <c r="S16" s="2">
        <f>SUM(L16:R16)</f>
        <v>373</v>
      </c>
      <c r="U16" s="3">
        <f t="shared" si="9"/>
        <v>0</v>
      </c>
    </row>
    <row r="17" spans="1:21" s="2" customFormat="1" ht="15.6" customHeight="1">
      <c r="A17" s="2" t="s">
        <v>27</v>
      </c>
      <c r="B17" s="2" t="s">
        <v>350</v>
      </c>
      <c r="C17" s="20">
        <v>46174</v>
      </c>
      <c r="D17" s="2" t="s">
        <v>44</v>
      </c>
      <c r="E17" s="2" t="s">
        <v>33</v>
      </c>
      <c r="F17" s="2" t="s">
        <v>46</v>
      </c>
      <c r="G17" s="2" t="s">
        <v>34</v>
      </c>
      <c r="H17" s="2" t="s">
        <v>351</v>
      </c>
      <c r="I17" s="2" t="s">
        <v>35</v>
      </c>
      <c r="J17" s="2" t="s">
        <v>22</v>
      </c>
      <c r="L17" s="2">
        <f>SUM(L15:L16)</f>
        <v>28</v>
      </c>
      <c r="M17" s="2">
        <f t="shared" ref="M17:R17" si="11">SUM(M15:M16)</f>
        <v>98</v>
      </c>
      <c r="N17" s="2">
        <f t="shared" si="11"/>
        <v>209</v>
      </c>
      <c r="O17" s="2">
        <f t="shared" si="11"/>
        <v>200</v>
      </c>
      <c r="P17" s="2">
        <f t="shared" si="11"/>
        <v>115</v>
      </c>
      <c r="Q17" s="2">
        <f t="shared" si="11"/>
        <v>40</v>
      </c>
      <c r="R17" s="2">
        <f t="shared" si="11"/>
        <v>10</v>
      </c>
      <c r="S17" s="2">
        <f>SUM(L17:R17)</f>
        <v>700</v>
      </c>
      <c r="T17" s="2">
        <v>18.91</v>
      </c>
      <c r="U17" s="3">
        <f>S17*T17</f>
        <v>13237</v>
      </c>
    </row>
    <row r="18" spans="1:21" s="7" customFormat="1" ht="15.6" customHeight="1">
      <c r="A18" s="7" t="s">
        <v>27</v>
      </c>
      <c r="B18" s="7" t="s">
        <v>350</v>
      </c>
      <c r="C18" s="21">
        <v>46174</v>
      </c>
      <c r="D18" s="7" t="s">
        <v>48</v>
      </c>
      <c r="E18" s="7" t="s">
        <v>33</v>
      </c>
      <c r="F18" s="7" t="s">
        <v>40</v>
      </c>
      <c r="G18" s="7" t="s">
        <v>49</v>
      </c>
      <c r="H18" s="2" t="s">
        <v>351</v>
      </c>
      <c r="I18" s="7" t="s">
        <v>50</v>
      </c>
      <c r="J18" s="7" t="s">
        <v>36</v>
      </c>
      <c r="K18" s="7">
        <v>8</v>
      </c>
      <c r="M18" s="7">
        <v>1</v>
      </c>
      <c r="N18" s="7">
        <v>2</v>
      </c>
      <c r="O18" s="7">
        <v>2</v>
      </c>
      <c r="P18" s="7">
        <v>1</v>
      </c>
      <c r="S18" s="7">
        <f t="shared" ref="S18:S20" si="12">SUM(L18:R18)</f>
        <v>6</v>
      </c>
      <c r="U18" s="8">
        <f t="shared" ref="U18:U21" si="13">S18*T18</f>
        <v>0</v>
      </c>
    </row>
    <row r="19" spans="1:21" s="7" customFormat="1" ht="15.6" customHeight="1">
      <c r="A19" s="7" t="s">
        <v>27</v>
      </c>
      <c r="B19" s="7" t="s">
        <v>350</v>
      </c>
      <c r="C19" s="21">
        <v>46174</v>
      </c>
      <c r="D19" s="7" t="s">
        <v>48</v>
      </c>
      <c r="E19" s="7" t="s">
        <v>33</v>
      </c>
      <c r="F19" s="7" t="s">
        <v>40</v>
      </c>
      <c r="G19" s="7" t="s">
        <v>49</v>
      </c>
      <c r="H19" s="2" t="s">
        <v>351</v>
      </c>
      <c r="I19" s="7" t="s">
        <v>50</v>
      </c>
      <c r="J19" s="7" t="s">
        <v>54</v>
      </c>
      <c r="K19" s="7">
        <v>4</v>
      </c>
      <c r="L19" s="7">
        <v>1</v>
      </c>
      <c r="M19" s="7">
        <v>1</v>
      </c>
      <c r="N19" s="7">
        <v>3</v>
      </c>
      <c r="O19" s="7">
        <v>3</v>
      </c>
      <c r="P19" s="7">
        <v>1</v>
      </c>
      <c r="Q19" s="7">
        <v>1</v>
      </c>
      <c r="S19" s="7">
        <f t="shared" si="12"/>
        <v>10</v>
      </c>
      <c r="U19" s="8">
        <f t="shared" si="13"/>
        <v>0</v>
      </c>
    </row>
    <row r="20" spans="1:21" s="7" customFormat="1" ht="15.6" customHeight="1">
      <c r="A20" s="7" t="s">
        <v>27</v>
      </c>
      <c r="B20" s="7" t="s">
        <v>350</v>
      </c>
      <c r="C20" s="21">
        <v>46174</v>
      </c>
      <c r="D20" s="7" t="s">
        <v>48</v>
      </c>
      <c r="E20" s="7" t="s">
        <v>33</v>
      </c>
      <c r="F20" s="7" t="s">
        <v>40</v>
      </c>
      <c r="G20" s="7" t="s">
        <v>49</v>
      </c>
      <c r="H20" s="2" t="s">
        <v>351</v>
      </c>
      <c r="I20" s="7" t="s">
        <v>50</v>
      </c>
      <c r="J20" s="7" t="s">
        <v>19</v>
      </c>
      <c r="L20" s="7">
        <f>L18*$K18+L19*$K19</f>
        <v>4</v>
      </c>
      <c r="M20" s="7">
        <f t="shared" ref="M20:R20" si="14">M18*$K18+M19*$K19</f>
        <v>12</v>
      </c>
      <c r="N20" s="7">
        <f t="shared" si="14"/>
        <v>28</v>
      </c>
      <c r="O20" s="7">
        <f t="shared" si="14"/>
        <v>28</v>
      </c>
      <c r="P20" s="7">
        <f t="shared" si="14"/>
        <v>12</v>
      </c>
      <c r="Q20" s="7">
        <f t="shared" si="14"/>
        <v>4</v>
      </c>
      <c r="R20" s="7">
        <f t="shared" si="14"/>
        <v>0</v>
      </c>
      <c r="S20" s="7">
        <f t="shared" si="12"/>
        <v>88</v>
      </c>
      <c r="U20" s="8">
        <f t="shared" si="13"/>
        <v>0</v>
      </c>
    </row>
    <row r="21" spans="1:21" s="7" customFormat="1" ht="15.6" customHeight="1">
      <c r="A21" s="7" t="s">
        <v>27</v>
      </c>
      <c r="B21" s="7" t="s">
        <v>350</v>
      </c>
      <c r="C21" s="21">
        <v>46174</v>
      </c>
      <c r="D21" s="7" t="s">
        <v>48</v>
      </c>
      <c r="E21" s="7" t="s">
        <v>33</v>
      </c>
      <c r="F21" s="7" t="s">
        <v>40</v>
      </c>
      <c r="G21" s="7" t="s">
        <v>49</v>
      </c>
      <c r="H21" s="2" t="s">
        <v>351</v>
      </c>
      <c r="I21" s="7" t="s">
        <v>50</v>
      </c>
      <c r="J21" s="7" t="s">
        <v>20</v>
      </c>
      <c r="L21" s="7">
        <v>4</v>
      </c>
      <c r="M21" s="7">
        <v>7</v>
      </c>
      <c r="N21" s="7">
        <v>32</v>
      </c>
      <c r="O21" s="7">
        <v>36</v>
      </c>
      <c r="P21" s="7">
        <v>22</v>
      </c>
      <c r="Q21" s="7">
        <v>8</v>
      </c>
      <c r="R21" s="7">
        <v>3</v>
      </c>
      <c r="S21" s="7">
        <f>SUM(L21:R21)</f>
        <v>112</v>
      </c>
      <c r="U21" s="8">
        <f t="shared" si="13"/>
        <v>0</v>
      </c>
    </row>
    <row r="22" spans="1:21" s="7" customFormat="1" ht="15.6" customHeight="1">
      <c r="A22" s="7" t="s">
        <v>27</v>
      </c>
      <c r="B22" s="7" t="s">
        <v>350</v>
      </c>
      <c r="C22" s="21">
        <v>46174</v>
      </c>
      <c r="D22" s="7" t="s">
        <v>48</v>
      </c>
      <c r="E22" s="7" t="s">
        <v>33</v>
      </c>
      <c r="F22" s="7" t="s">
        <v>40</v>
      </c>
      <c r="G22" s="7" t="s">
        <v>49</v>
      </c>
      <c r="H22" s="2" t="s">
        <v>351</v>
      </c>
      <c r="I22" s="7" t="s">
        <v>50</v>
      </c>
      <c r="J22" s="7" t="s">
        <v>22</v>
      </c>
      <c r="L22" s="7">
        <f>SUM(L20:L21)</f>
        <v>8</v>
      </c>
      <c r="M22" s="7">
        <f t="shared" ref="M22:R22" si="15">SUM(M20:M21)</f>
        <v>19</v>
      </c>
      <c r="N22" s="7">
        <f t="shared" si="15"/>
        <v>60</v>
      </c>
      <c r="O22" s="7">
        <f t="shared" si="15"/>
        <v>64</v>
      </c>
      <c r="P22" s="7">
        <f t="shared" si="15"/>
        <v>34</v>
      </c>
      <c r="Q22" s="7">
        <f t="shared" si="15"/>
        <v>12</v>
      </c>
      <c r="R22" s="7">
        <f t="shared" si="15"/>
        <v>3</v>
      </c>
      <c r="S22" s="7">
        <f>SUM(L22:R22)</f>
        <v>200</v>
      </c>
      <c r="T22" s="7">
        <v>18.91</v>
      </c>
      <c r="U22" s="8">
        <f>S22*T22</f>
        <v>3782</v>
      </c>
    </row>
    <row r="23" spans="1:21" s="2" customFormat="1" ht="15.6" customHeight="1">
      <c r="A23" s="2" t="s">
        <v>27</v>
      </c>
      <c r="B23" s="2" t="s">
        <v>350</v>
      </c>
      <c r="C23" s="20">
        <v>46174</v>
      </c>
      <c r="D23" s="2" t="s">
        <v>55</v>
      </c>
      <c r="E23" s="2" t="s">
        <v>33</v>
      </c>
      <c r="F23" s="2" t="s">
        <v>42</v>
      </c>
      <c r="G23" s="2" t="s">
        <v>49</v>
      </c>
      <c r="H23" s="2" t="s">
        <v>351</v>
      </c>
      <c r="I23" s="2" t="s">
        <v>50</v>
      </c>
      <c r="J23" s="2" t="s">
        <v>20</v>
      </c>
      <c r="L23" s="2">
        <v>5</v>
      </c>
      <c r="M23" s="2">
        <v>33</v>
      </c>
      <c r="N23" s="2">
        <v>42</v>
      </c>
      <c r="O23" s="2">
        <v>38</v>
      </c>
      <c r="P23" s="2">
        <v>21</v>
      </c>
      <c r="Q23" s="2">
        <v>9</v>
      </c>
      <c r="R23" s="2">
        <v>2</v>
      </c>
      <c r="S23" s="2">
        <f>SUM(L23:R23)</f>
        <v>150</v>
      </c>
      <c r="U23" s="3">
        <f t="shared" ref="U23" si="16">S23*T23</f>
        <v>0</v>
      </c>
    </row>
    <row r="24" spans="1:21" s="2" customFormat="1" ht="15.6" customHeight="1">
      <c r="A24" s="2" t="s">
        <v>27</v>
      </c>
      <c r="B24" s="2" t="s">
        <v>350</v>
      </c>
      <c r="C24" s="20">
        <v>46174</v>
      </c>
      <c r="D24" s="2" t="s">
        <v>55</v>
      </c>
      <c r="E24" s="2" t="s">
        <v>33</v>
      </c>
      <c r="F24" s="2" t="s">
        <v>42</v>
      </c>
      <c r="G24" s="2" t="s">
        <v>49</v>
      </c>
      <c r="H24" s="2" t="s">
        <v>351</v>
      </c>
      <c r="I24" s="2" t="s">
        <v>50</v>
      </c>
      <c r="J24" s="2" t="s">
        <v>22</v>
      </c>
      <c r="L24" s="2">
        <f t="shared" ref="L24:R24" si="17">SUM(L23:L23)</f>
        <v>5</v>
      </c>
      <c r="M24" s="2">
        <f t="shared" si="17"/>
        <v>33</v>
      </c>
      <c r="N24" s="2">
        <f t="shared" si="17"/>
        <v>42</v>
      </c>
      <c r="O24" s="2">
        <f t="shared" si="17"/>
        <v>38</v>
      </c>
      <c r="P24" s="2">
        <f t="shared" si="17"/>
        <v>21</v>
      </c>
      <c r="Q24" s="2">
        <f t="shared" si="17"/>
        <v>9</v>
      </c>
      <c r="R24" s="2">
        <f t="shared" si="17"/>
        <v>2</v>
      </c>
      <c r="S24" s="2">
        <f>SUM(L24:R24)</f>
        <v>150</v>
      </c>
      <c r="T24" s="2">
        <v>18.91</v>
      </c>
      <c r="U24" s="3">
        <f>S24*T24</f>
        <v>2836.5</v>
      </c>
    </row>
    <row r="25" spans="1:21" s="7" customFormat="1" ht="15.6" customHeight="1">
      <c r="A25" s="7" t="s">
        <v>27</v>
      </c>
      <c r="B25" s="7" t="s">
        <v>350</v>
      </c>
      <c r="C25" s="21">
        <v>46174</v>
      </c>
      <c r="D25" s="7" t="s">
        <v>56</v>
      </c>
      <c r="E25" s="7" t="s">
        <v>33</v>
      </c>
      <c r="F25" s="7" t="s">
        <v>46</v>
      </c>
      <c r="G25" s="7" t="s">
        <v>49</v>
      </c>
      <c r="H25" s="2" t="s">
        <v>351</v>
      </c>
      <c r="I25" s="7" t="s">
        <v>50</v>
      </c>
      <c r="J25" s="7" t="s">
        <v>36</v>
      </c>
      <c r="K25" s="7">
        <v>18</v>
      </c>
      <c r="M25" s="7">
        <v>1</v>
      </c>
      <c r="N25" s="7">
        <v>2</v>
      </c>
      <c r="O25" s="7">
        <v>2</v>
      </c>
      <c r="P25" s="7">
        <v>1</v>
      </c>
      <c r="S25" s="7">
        <f t="shared" ref="S25:S28" si="18">SUM(L25:R25)</f>
        <v>6</v>
      </c>
      <c r="U25" s="8">
        <f t="shared" ref="U25:U29" si="19">S25*T25</f>
        <v>0</v>
      </c>
    </row>
    <row r="26" spans="1:21" s="7" customFormat="1" ht="15.6" customHeight="1">
      <c r="A26" s="7" t="s">
        <v>27</v>
      </c>
      <c r="B26" s="7" t="s">
        <v>350</v>
      </c>
      <c r="C26" s="21">
        <v>46174</v>
      </c>
      <c r="D26" s="7" t="s">
        <v>56</v>
      </c>
      <c r="E26" s="7" t="s">
        <v>33</v>
      </c>
      <c r="F26" s="7" t="s">
        <v>46</v>
      </c>
      <c r="G26" s="7" t="s">
        <v>49</v>
      </c>
      <c r="H26" s="2" t="s">
        <v>351</v>
      </c>
      <c r="I26" s="7" t="s">
        <v>50</v>
      </c>
      <c r="J26" s="7" t="s">
        <v>61</v>
      </c>
      <c r="K26" s="7">
        <v>4</v>
      </c>
      <c r="L26" s="7">
        <v>1</v>
      </c>
      <c r="M26" s="7">
        <v>1</v>
      </c>
      <c r="N26" s="7">
        <v>3</v>
      </c>
      <c r="O26" s="7">
        <v>3</v>
      </c>
      <c r="P26" s="7">
        <v>1</v>
      </c>
      <c r="Q26" s="7">
        <v>1</v>
      </c>
      <c r="R26" s="7">
        <v>1</v>
      </c>
      <c r="S26" s="7">
        <f t="shared" si="18"/>
        <v>11</v>
      </c>
      <c r="U26" s="8">
        <f t="shared" si="19"/>
        <v>0</v>
      </c>
    </row>
    <row r="27" spans="1:21" s="7" customFormat="1" ht="15.6" customHeight="1">
      <c r="A27" s="7" t="s">
        <v>27</v>
      </c>
      <c r="B27" s="7" t="s">
        <v>350</v>
      </c>
      <c r="C27" s="21">
        <v>46174</v>
      </c>
      <c r="D27" s="7" t="s">
        <v>56</v>
      </c>
      <c r="E27" s="7" t="s">
        <v>33</v>
      </c>
      <c r="F27" s="7" t="s">
        <v>46</v>
      </c>
      <c r="G27" s="7" t="s">
        <v>49</v>
      </c>
      <c r="H27" s="2" t="s">
        <v>351</v>
      </c>
      <c r="I27" s="7" t="s">
        <v>50</v>
      </c>
      <c r="J27" s="7" t="s">
        <v>64</v>
      </c>
      <c r="K27" s="7">
        <v>12</v>
      </c>
      <c r="L27" s="7">
        <v>1</v>
      </c>
      <c r="M27" s="7">
        <v>1</v>
      </c>
      <c r="N27" s="7">
        <v>2</v>
      </c>
      <c r="O27" s="7">
        <v>2</v>
      </c>
      <c r="P27" s="7">
        <v>1</v>
      </c>
      <c r="Q27" s="7">
        <v>1</v>
      </c>
      <c r="S27" s="7">
        <f t="shared" si="18"/>
        <v>8</v>
      </c>
      <c r="U27" s="8">
        <f t="shared" si="19"/>
        <v>0</v>
      </c>
    </row>
    <row r="28" spans="1:21" s="7" customFormat="1" ht="15.6" customHeight="1">
      <c r="A28" s="7" t="s">
        <v>27</v>
      </c>
      <c r="B28" s="7" t="s">
        <v>350</v>
      </c>
      <c r="C28" s="21">
        <v>46174</v>
      </c>
      <c r="D28" s="7" t="s">
        <v>56</v>
      </c>
      <c r="E28" s="7" t="s">
        <v>33</v>
      </c>
      <c r="F28" s="7" t="s">
        <v>46</v>
      </c>
      <c r="G28" s="7" t="s">
        <v>49</v>
      </c>
      <c r="H28" s="2" t="s">
        <v>351</v>
      </c>
      <c r="I28" s="7" t="s">
        <v>50</v>
      </c>
      <c r="J28" s="7" t="s">
        <v>19</v>
      </c>
      <c r="L28" s="7">
        <f t="shared" ref="L28" si="20">L25*$K25+L26*$K26+L27*$K27</f>
        <v>16</v>
      </c>
      <c r="M28" s="7">
        <f t="shared" ref="M28" si="21">M25*$K25+M26*$K26+M27*$K27</f>
        <v>34</v>
      </c>
      <c r="N28" s="7">
        <f t="shared" ref="N28" si="22">N25*$K25+N26*$K26+N27*$K27</f>
        <v>72</v>
      </c>
      <c r="O28" s="7">
        <f t="shared" ref="O28" si="23">O25*$K25+O26*$K26+O27*$K27</f>
        <v>72</v>
      </c>
      <c r="P28" s="7">
        <f t="shared" ref="P28" si="24">P25*$K25+P26*$K26+P27*$K27</f>
        <v>34</v>
      </c>
      <c r="Q28" s="7">
        <f t="shared" ref="Q28" si="25">Q25*$K25+Q26*$K26+Q27*$K27</f>
        <v>16</v>
      </c>
      <c r="R28" s="7">
        <f t="shared" ref="R28" si="26">R25*$K25+R26*$K26+R27*$K27</f>
        <v>4</v>
      </c>
      <c r="S28" s="7">
        <f t="shared" si="18"/>
        <v>248</v>
      </c>
      <c r="U28" s="8">
        <f t="shared" si="19"/>
        <v>0</v>
      </c>
    </row>
    <row r="29" spans="1:21" s="7" customFormat="1" ht="15.6" customHeight="1">
      <c r="A29" s="7" t="s">
        <v>27</v>
      </c>
      <c r="B29" s="7" t="s">
        <v>350</v>
      </c>
      <c r="C29" s="21">
        <v>46174</v>
      </c>
      <c r="D29" s="7" t="s">
        <v>56</v>
      </c>
      <c r="E29" s="7" t="s">
        <v>33</v>
      </c>
      <c r="F29" s="7" t="s">
        <v>46</v>
      </c>
      <c r="G29" s="7" t="s">
        <v>49</v>
      </c>
      <c r="H29" s="2" t="s">
        <v>351</v>
      </c>
      <c r="I29" s="7" t="s">
        <v>50</v>
      </c>
      <c r="J29" s="7" t="s">
        <v>20</v>
      </c>
      <c r="L29" s="7">
        <v>4</v>
      </c>
      <c r="M29" s="7">
        <v>36</v>
      </c>
      <c r="N29" s="7">
        <v>77</v>
      </c>
      <c r="O29" s="7">
        <v>70</v>
      </c>
      <c r="P29" s="7">
        <v>49</v>
      </c>
      <c r="Q29" s="7">
        <v>12</v>
      </c>
      <c r="R29" s="7">
        <v>4</v>
      </c>
      <c r="S29" s="7">
        <f>SUM(L29:R29)</f>
        <v>252</v>
      </c>
      <c r="U29" s="8">
        <f t="shared" si="19"/>
        <v>0</v>
      </c>
    </row>
    <row r="30" spans="1:21" s="7" customFormat="1" ht="15.6" customHeight="1">
      <c r="A30" s="7" t="s">
        <v>27</v>
      </c>
      <c r="B30" s="7" t="s">
        <v>350</v>
      </c>
      <c r="C30" s="21">
        <v>46174</v>
      </c>
      <c r="D30" s="7" t="s">
        <v>56</v>
      </c>
      <c r="E30" s="7" t="s">
        <v>33</v>
      </c>
      <c r="F30" s="7" t="s">
        <v>46</v>
      </c>
      <c r="G30" s="7" t="s">
        <v>49</v>
      </c>
      <c r="H30" s="2" t="s">
        <v>351</v>
      </c>
      <c r="I30" s="7" t="s">
        <v>50</v>
      </c>
      <c r="J30" s="7" t="s">
        <v>22</v>
      </c>
      <c r="L30" s="7">
        <f>SUM(L28:L29)</f>
        <v>20</v>
      </c>
      <c r="M30" s="7">
        <f t="shared" ref="M30:R30" si="27">SUM(M28:M29)</f>
        <v>70</v>
      </c>
      <c r="N30" s="7">
        <f t="shared" si="27"/>
        <v>149</v>
      </c>
      <c r="O30" s="7">
        <f t="shared" si="27"/>
        <v>142</v>
      </c>
      <c r="P30" s="7">
        <f t="shared" si="27"/>
        <v>83</v>
      </c>
      <c r="Q30" s="7">
        <f t="shared" si="27"/>
        <v>28</v>
      </c>
      <c r="R30" s="7">
        <f t="shared" si="27"/>
        <v>8</v>
      </c>
      <c r="S30" s="7">
        <f>SUM(L30:R30)</f>
        <v>500</v>
      </c>
      <c r="T30" s="7">
        <v>18.91</v>
      </c>
      <c r="U30" s="8">
        <f>S30*T30</f>
        <v>9455</v>
      </c>
    </row>
    <row r="31" spans="1:21" s="2" customFormat="1" ht="15.6" customHeight="1">
      <c r="A31" s="2" t="s">
        <v>27</v>
      </c>
      <c r="B31" s="2" t="s">
        <v>350</v>
      </c>
      <c r="C31" s="20">
        <v>46174</v>
      </c>
      <c r="D31" s="2" t="s">
        <v>57</v>
      </c>
      <c r="E31" s="2" t="s">
        <v>33</v>
      </c>
      <c r="F31" s="2" t="s">
        <v>40</v>
      </c>
      <c r="G31" s="2" t="s">
        <v>58</v>
      </c>
      <c r="H31" s="2" t="s">
        <v>351</v>
      </c>
      <c r="I31" s="2" t="s">
        <v>51</v>
      </c>
      <c r="J31" s="2" t="s">
        <v>47</v>
      </c>
      <c r="K31" s="2">
        <v>11</v>
      </c>
      <c r="M31" s="2">
        <v>1</v>
      </c>
      <c r="N31" s="2">
        <v>2</v>
      </c>
      <c r="O31" s="2">
        <v>2</v>
      </c>
      <c r="P31" s="2">
        <v>1</v>
      </c>
      <c r="S31" s="2">
        <f t="shared" ref="S31:S34" si="28">SUM(L31:R31)</f>
        <v>6</v>
      </c>
      <c r="U31" s="3">
        <f t="shared" ref="U31:U35" si="29">S31*T31</f>
        <v>0</v>
      </c>
    </row>
    <row r="32" spans="1:21" s="2" customFormat="1" ht="15.6" customHeight="1">
      <c r="A32" s="2" t="s">
        <v>27</v>
      </c>
      <c r="B32" s="2" t="s">
        <v>350</v>
      </c>
      <c r="C32" s="20">
        <v>46174</v>
      </c>
      <c r="D32" s="2" t="s">
        <v>57</v>
      </c>
      <c r="E32" s="2" t="s">
        <v>33</v>
      </c>
      <c r="F32" s="2" t="s">
        <v>40</v>
      </c>
      <c r="G32" s="2" t="s">
        <v>58</v>
      </c>
      <c r="H32" s="2" t="s">
        <v>351</v>
      </c>
      <c r="I32" s="2" t="s">
        <v>51</v>
      </c>
      <c r="J32" s="2" t="s">
        <v>36</v>
      </c>
      <c r="K32" s="2">
        <v>3</v>
      </c>
      <c r="L32" s="2">
        <v>1</v>
      </c>
      <c r="M32" s="2">
        <v>1</v>
      </c>
      <c r="N32" s="2">
        <v>3</v>
      </c>
      <c r="O32" s="2">
        <v>3</v>
      </c>
      <c r="P32" s="2">
        <v>2</v>
      </c>
      <c r="Q32" s="2">
        <v>1</v>
      </c>
      <c r="R32" s="2">
        <v>1</v>
      </c>
      <c r="S32" s="2">
        <f t="shared" si="28"/>
        <v>12</v>
      </c>
      <c r="U32" s="3">
        <f t="shared" si="29"/>
        <v>0</v>
      </c>
    </row>
    <row r="33" spans="1:21" s="2" customFormat="1" ht="15.6" customHeight="1">
      <c r="A33" s="2" t="s">
        <v>27</v>
      </c>
      <c r="B33" s="2" t="s">
        <v>350</v>
      </c>
      <c r="C33" s="20">
        <v>46174</v>
      </c>
      <c r="D33" s="2" t="s">
        <v>57</v>
      </c>
      <c r="E33" s="2" t="s">
        <v>33</v>
      </c>
      <c r="F33" s="2" t="s">
        <v>40</v>
      </c>
      <c r="G33" s="2" t="s">
        <v>58</v>
      </c>
      <c r="H33" s="2" t="s">
        <v>351</v>
      </c>
      <c r="I33" s="2" t="s">
        <v>51</v>
      </c>
      <c r="J33" s="2" t="s">
        <v>54</v>
      </c>
      <c r="K33" s="2">
        <v>5</v>
      </c>
      <c r="L33" s="2">
        <v>1</v>
      </c>
      <c r="M33" s="2">
        <v>1</v>
      </c>
      <c r="N33" s="2">
        <v>2</v>
      </c>
      <c r="O33" s="2">
        <v>2</v>
      </c>
      <c r="P33" s="2">
        <v>1</v>
      </c>
      <c r="Q33" s="2">
        <v>1</v>
      </c>
      <c r="S33" s="2">
        <f t="shared" si="28"/>
        <v>8</v>
      </c>
      <c r="U33" s="3">
        <f t="shared" si="29"/>
        <v>0</v>
      </c>
    </row>
    <row r="34" spans="1:21" s="2" customFormat="1" ht="15.6" customHeight="1">
      <c r="A34" s="2" t="s">
        <v>27</v>
      </c>
      <c r="B34" s="2" t="s">
        <v>350</v>
      </c>
      <c r="C34" s="20">
        <v>46174</v>
      </c>
      <c r="D34" s="2" t="s">
        <v>57</v>
      </c>
      <c r="E34" s="2" t="s">
        <v>33</v>
      </c>
      <c r="F34" s="2" t="s">
        <v>40</v>
      </c>
      <c r="G34" s="2" t="s">
        <v>58</v>
      </c>
      <c r="H34" s="2" t="s">
        <v>351</v>
      </c>
      <c r="I34" s="2" t="s">
        <v>51</v>
      </c>
      <c r="J34" s="2" t="s">
        <v>19</v>
      </c>
      <c r="L34" s="2">
        <f>L31*$K31+L32*$K32+L33*$K33</f>
        <v>8</v>
      </c>
      <c r="M34" s="2">
        <f t="shared" ref="M34" si="30">M31*$K31+M32*$K32+M33*$K33</f>
        <v>19</v>
      </c>
      <c r="N34" s="2">
        <f t="shared" ref="N34" si="31">N31*$K31+N32*$K32+N33*$K33</f>
        <v>41</v>
      </c>
      <c r="O34" s="2">
        <f t="shared" ref="O34" si="32">O31*$K31+O32*$K32+O33*$K33</f>
        <v>41</v>
      </c>
      <c r="P34" s="2">
        <f t="shared" ref="P34" si="33">P31*$K31+P32*$K32+P33*$K33</f>
        <v>22</v>
      </c>
      <c r="Q34" s="2">
        <f t="shared" ref="Q34" si="34">Q31*$K31+Q32*$K32+Q33*$K33</f>
        <v>8</v>
      </c>
      <c r="R34" s="2">
        <f t="shared" ref="R34" si="35">R31*$K31+R32*$K32+R33*$K33</f>
        <v>3</v>
      </c>
      <c r="S34" s="2">
        <f t="shared" si="28"/>
        <v>142</v>
      </c>
      <c r="U34" s="3">
        <f t="shared" si="29"/>
        <v>0</v>
      </c>
    </row>
    <row r="35" spans="1:21" s="2" customFormat="1" ht="15.6" customHeight="1">
      <c r="A35" s="2" t="s">
        <v>27</v>
      </c>
      <c r="B35" s="2" t="s">
        <v>350</v>
      </c>
      <c r="C35" s="20">
        <v>46174</v>
      </c>
      <c r="D35" s="2" t="s">
        <v>57</v>
      </c>
      <c r="E35" s="2" t="s">
        <v>33</v>
      </c>
      <c r="F35" s="2" t="s">
        <v>40</v>
      </c>
      <c r="G35" s="2" t="s">
        <v>58</v>
      </c>
      <c r="H35" s="2" t="s">
        <v>351</v>
      </c>
      <c r="I35" s="2" t="s">
        <v>51</v>
      </c>
      <c r="J35" s="2" t="s">
        <v>20</v>
      </c>
      <c r="L35" s="2">
        <v>4</v>
      </c>
      <c r="M35" s="2">
        <v>10</v>
      </c>
      <c r="N35" s="2">
        <v>49</v>
      </c>
      <c r="O35" s="2">
        <v>53</v>
      </c>
      <c r="P35" s="2">
        <v>29</v>
      </c>
      <c r="Q35" s="2">
        <v>10</v>
      </c>
      <c r="R35" s="2">
        <v>3</v>
      </c>
      <c r="S35" s="2">
        <f>SUM(L35:R35)</f>
        <v>158</v>
      </c>
      <c r="U35" s="3">
        <f t="shared" si="29"/>
        <v>0</v>
      </c>
    </row>
    <row r="36" spans="1:21" s="2" customFormat="1" ht="15.6" customHeight="1">
      <c r="A36" s="2" t="s">
        <v>27</v>
      </c>
      <c r="B36" s="2" t="s">
        <v>350</v>
      </c>
      <c r="C36" s="20">
        <v>46174</v>
      </c>
      <c r="D36" s="2" t="s">
        <v>57</v>
      </c>
      <c r="E36" s="2" t="s">
        <v>33</v>
      </c>
      <c r="F36" s="2" t="s">
        <v>40</v>
      </c>
      <c r="G36" s="2" t="s">
        <v>58</v>
      </c>
      <c r="H36" s="2" t="s">
        <v>351</v>
      </c>
      <c r="I36" s="2" t="s">
        <v>51</v>
      </c>
      <c r="J36" s="2" t="s">
        <v>22</v>
      </c>
      <c r="L36" s="2">
        <f>SUM(L34:L35)</f>
        <v>12</v>
      </c>
      <c r="M36" s="2">
        <f t="shared" ref="M36:R36" si="36">SUM(M34:M35)</f>
        <v>29</v>
      </c>
      <c r="N36" s="2">
        <f t="shared" si="36"/>
        <v>90</v>
      </c>
      <c r="O36" s="2">
        <f t="shared" si="36"/>
        <v>94</v>
      </c>
      <c r="P36" s="2">
        <f t="shared" si="36"/>
        <v>51</v>
      </c>
      <c r="Q36" s="2">
        <f t="shared" si="36"/>
        <v>18</v>
      </c>
      <c r="R36" s="2">
        <f t="shared" si="36"/>
        <v>6</v>
      </c>
      <c r="S36" s="2">
        <f>SUM(L36:R36)</f>
        <v>300</v>
      </c>
      <c r="T36" s="2">
        <v>18.91</v>
      </c>
      <c r="U36" s="3">
        <f>S36*T36</f>
        <v>5673</v>
      </c>
    </row>
    <row r="37" spans="1:21" s="7" customFormat="1" ht="15.6" customHeight="1">
      <c r="A37" s="7" t="s">
        <v>27</v>
      </c>
      <c r="B37" s="7" t="s">
        <v>350</v>
      </c>
      <c r="C37" s="21">
        <v>46174</v>
      </c>
      <c r="D37" s="7" t="s">
        <v>59</v>
      </c>
      <c r="E37" s="7" t="s">
        <v>33</v>
      </c>
      <c r="F37" s="7" t="s">
        <v>42</v>
      </c>
      <c r="G37" s="7" t="s">
        <v>58</v>
      </c>
      <c r="H37" s="2" t="s">
        <v>351</v>
      </c>
      <c r="I37" s="7" t="s">
        <v>51</v>
      </c>
      <c r="J37" s="7" t="s">
        <v>20</v>
      </c>
      <c r="L37" s="7">
        <v>5</v>
      </c>
      <c r="M37" s="7">
        <v>33</v>
      </c>
      <c r="N37" s="7">
        <v>42</v>
      </c>
      <c r="O37" s="7">
        <v>38</v>
      </c>
      <c r="P37" s="7">
        <v>21</v>
      </c>
      <c r="Q37" s="7">
        <v>9</v>
      </c>
      <c r="R37" s="7">
        <v>2</v>
      </c>
      <c r="S37" s="7">
        <f>SUM(L37:R37)</f>
        <v>150</v>
      </c>
      <c r="U37" s="8">
        <f t="shared" ref="U37" si="37">S37*T37</f>
        <v>0</v>
      </c>
    </row>
    <row r="38" spans="1:21" s="7" customFormat="1" ht="15.6" customHeight="1">
      <c r="A38" s="7" t="s">
        <v>27</v>
      </c>
      <c r="B38" s="7" t="s">
        <v>350</v>
      </c>
      <c r="C38" s="21">
        <v>46174</v>
      </c>
      <c r="D38" s="7" t="s">
        <v>59</v>
      </c>
      <c r="E38" s="7" t="s">
        <v>33</v>
      </c>
      <c r="F38" s="7" t="s">
        <v>42</v>
      </c>
      <c r="G38" s="7" t="s">
        <v>58</v>
      </c>
      <c r="H38" s="2" t="s">
        <v>351</v>
      </c>
      <c r="I38" s="7" t="s">
        <v>51</v>
      </c>
      <c r="J38" s="7" t="s">
        <v>22</v>
      </c>
      <c r="L38" s="7">
        <f t="shared" ref="L38:R38" si="38">SUM(L37:L37)</f>
        <v>5</v>
      </c>
      <c r="M38" s="7">
        <f t="shared" si="38"/>
        <v>33</v>
      </c>
      <c r="N38" s="7">
        <f t="shared" si="38"/>
        <v>42</v>
      </c>
      <c r="O38" s="7">
        <f t="shared" si="38"/>
        <v>38</v>
      </c>
      <c r="P38" s="7">
        <f t="shared" si="38"/>
        <v>21</v>
      </c>
      <c r="Q38" s="7">
        <f t="shared" si="38"/>
        <v>9</v>
      </c>
      <c r="R38" s="7">
        <f t="shared" si="38"/>
        <v>2</v>
      </c>
      <c r="S38" s="7">
        <f>SUM(L38:R38)</f>
        <v>150</v>
      </c>
      <c r="T38" s="7">
        <v>18.91</v>
      </c>
      <c r="U38" s="8">
        <f>S38*T38</f>
        <v>2836.5</v>
      </c>
    </row>
    <row r="39" spans="1:21" s="2" customFormat="1" ht="15.6" customHeight="1">
      <c r="A39" s="2" t="s">
        <v>27</v>
      </c>
      <c r="B39" s="2" t="s">
        <v>350</v>
      </c>
      <c r="C39" s="20">
        <v>46174</v>
      </c>
      <c r="D39" s="2" t="s">
        <v>60</v>
      </c>
      <c r="E39" s="2" t="s">
        <v>33</v>
      </c>
      <c r="F39" s="2" t="s">
        <v>46</v>
      </c>
      <c r="G39" s="2" t="s">
        <v>58</v>
      </c>
      <c r="H39" s="2" t="s">
        <v>351</v>
      </c>
      <c r="I39" s="2" t="s">
        <v>51</v>
      </c>
      <c r="J39" s="2" t="s">
        <v>47</v>
      </c>
      <c r="K39" s="2">
        <v>15</v>
      </c>
      <c r="M39" s="2">
        <v>1</v>
      </c>
      <c r="N39" s="2">
        <v>2</v>
      </c>
      <c r="O39" s="2">
        <v>2</v>
      </c>
      <c r="P39" s="2">
        <v>1</v>
      </c>
      <c r="S39" s="2">
        <f t="shared" ref="S39:S42" si="39">SUM(L39:R39)</f>
        <v>6</v>
      </c>
      <c r="U39" s="3">
        <f t="shared" ref="U39:U43" si="40">S39*T39</f>
        <v>0</v>
      </c>
    </row>
    <row r="40" spans="1:21" s="2" customFormat="1" ht="15.6" customHeight="1">
      <c r="A40" s="2" t="s">
        <v>27</v>
      </c>
      <c r="B40" s="2" t="s">
        <v>350</v>
      </c>
      <c r="C40" s="20">
        <v>46174</v>
      </c>
      <c r="D40" s="2" t="s">
        <v>60</v>
      </c>
      <c r="E40" s="2" t="s">
        <v>33</v>
      </c>
      <c r="F40" s="2" t="s">
        <v>46</v>
      </c>
      <c r="G40" s="2" t="s">
        <v>58</v>
      </c>
      <c r="H40" s="2" t="s">
        <v>351</v>
      </c>
      <c r="I40" s="2" t="s">
        <v>51</v>
      </c>
      <c r="J40" s="2" t="s">
        <v>54</v>
      </c>
      <c r="K40" s="2">
        <v>8</v>
      </c>
      <c r="L40" s="2">
        <v>1</v>
      </c>
      <c r="M40" s="2">
        <v>1</v>
      </c>
      <c r="N40" s="2">
        <v>2</v>
      </c>
      <c r="O40" s="2">
        <v>2</v>
      </c>
      <c r="P40" s="2">
        <v>1</v>
      </c>
      <c r="Q40" s="2">
        <v>1</v>
      </c>
      <c r="S40" s="2">
        <f t="shared" si="39"/>
        <v>8</v>
      </c>
      <c r="U40" s="3">
        <f t="shared" si="40"/>
        <v>0</v>
      </c>
    </row>
    <row r="41" spans="1:21" s="2" customFormat="1" ht="15.6" customHeight="1">
      <c r="A41" s="2" t="s">
        <v>27</v>
      </c>
      <c r="B41" s="2" t="s">
        <v>350</v>
      </c>
      <c r="C41" s="20">
        <v>46174</v>
      </c>
      <c r="D41" s="2" t="s">
        <v>60</v>
      </c>
      <c r="E41" s="2" t="s">
        <v>33</v>
      </c>
      <c r="F41" s="2" t="s">
        <v>46</v>
      </c>
      <c r="G41" s="2" t="s">
        <v>58</v>
      </c>
      <c r="H41" s="2" t="s">
        <v>351</v>
      </c>
      <c r="I41" s="2" t="s">
        <v>51</v>
      </c>
      <c r="J41" s="2" t="s">
        <v>61</v>
      </c>
      <c r="K41" s="2">
        <v>4</v>
      </c>
      <c r="L41" s="2">
        <v>1</v>
      </c>
      <c r="M41" s="2">
        <v>1</v>
      </c>
      <c r="N41" s="2">
        <v>3</v>
      </c>
      <c r="O41" s="2">
        <v>3</v>
      </c>
      <c r="P41" s="2">
        <v>1</v>
      </c>
      <c r="Q41" s="2">
        <v>1</v>
      </c>
      <c r="S41" s="2">
        <f t="shared" si="39"/>
        <v>10</v>
      </c>
      <c r="U41" s="3">
        <f t="shared" si="40"/>
        <v>0</v>
      </c>
    </row>
    <row r="42" spans="1:21" s="2" customFormat="1" ht="15.6" customHeight="1">
      <c r="A42" s="2" t="s">
        <v>27</v>
      </c>
      <c r="B42" s="2" t="s">
        <v>350</v>
      </c>
      <c r="C42" s="20">
        <v>46174</v>
      </c>
      <c r="D42" s="2" t="s">
        <v>60</v>
      </c>
      <c r="E42" s="2" t="s">
        <v>33</v>
      </c>
      <c r="F42" s="2" t="s">
        <v>46</v>
      </c>
      <c r="G42" s="2" t="s">
        <v>58</v>
      </c>
      <c r="H42" s="2" t="s">
        <v>351</v>
      </c>
      <c r="I42" s="2" t="s">
        <v>51</v>
      </c>
      <c r="J42" s="2" t="s">
        <v>19</v>
      </c>
      <c r="L42" s="2">
        <f t="shared" ref="L42" si="41">L39*$K39+L40*$K40+L41*$K41</f>
        <v>12</v>
      </c>
      <c r="M42" s="2">
        <f t="shared" ref="M42" si="42">M39*$K39+M40*$K40+M41*$K41</f>
        <v>27</v>
      </c>
      <c r="N42" s="2">
        <f t="shared" ref="N42" si="43">N39*$K39+N40*$K40+N41*$K41</f>
        <v>58</v>
      </c>
      <c r="O42" s="2">
        <f t="shared" ref="O42" si="44">O39*$K39+O40*$K40+O41*$K41</f>
        <v>58</v>
      </c>
      <c r="P42" s="2">
        <f t="shared" ref="P42" si="45">P39*$K39+P40*$K40+P41*$K41</f>
        <v>27</v>
      </c>
      <c r="Q42" s="2">
        <f t="shared" ref="Q42" si="46">Q39*$K39+Q40*$K40+Q41*$K41</f>
        <v>12</v>
      </c>
      <c r="R42" s="2">
        <f t="shared" ref="R42" si="47">R39*$K39+R40*$K40+R41*$K41</f>
        <v>0</v>
      </c>
      <c r="S42" s="2">
        <f t="shared" si="39"/>
        <v>194</v>
      </c>
      <c r="U42" s="3">
        <f t="shared" si="40"/>
        <v>0</v>
      </c>
    </row>
    <row r="43" spans="1:21" s="2" customFormat="1" ht="15.6" customHeight="1">
      <c r="A43" s="2" t="s">
        <v>27</v>
      </c>
      <c r="B43" s="2" t="s">
        <v>350</v>
      </c>
      <c r="C43" s="20">
        <v>46174</v>
      </c>
      <c r="D43" s="2" t="s">
        <v>60</v>
      </c>
      <c r="E43" s="2" t="s">
        <v>33</v>
      </c>
      <c r="F43" s="2" t="s">
        <v>46</v>
      </c>
      <c r="G43" s="2" t="s">
        <v>58</v>
      </c>
      <c r="H43" s="2" t="s">
        <v>351</v>
      </c>
      <c r="I43" s="2" t="s">
        <v>51</v>
      </c>
      <c r="J43" s="2" t="s">
        <v>20</v>
      </c>
      <c r="L43" s="2">
        <v>4</v>
      </c>
      <c r="M43" s="2">
        <v>29</v>
      </c>
      <c r="N43" s="2">
        <v>62</v>
      </c>
      <c r="O43" s="2">
        <v>56</v>
      </c>
      <c r="P43" s="2">
        <v>39</v>
      </c>
      <c r="Q43" s="2">
        <v>10</v>
      </c>
      <c r="R43" s="2">
        <v>6</v>
      </c>
      <c r="S43" s="2">
        <f>SUM(L43:R43)</f>
        <v>206</v>
      </c>
      <c r="U43" s="3">
        <f t="shared" si="40"/>
        <v>0</v>
      </c>
    </row>
    <row r="44" spans="1:21" s="2" customFormat="1" ht="15.6" customHeight="1">
      <c r="A44" s="2" t="s">
        <v>27</v>
      </c>
      <c r="B44" s="2" t="s">
        <v>350</v>
      </c>
      <c r="C44" s="20">
        <v>46174</v>
      </c>
      <c r="D44" s="2" t="s">
        <v>60</v>
      </c>
      <c r="E44" s="2" t="s">
        <v>33</v>
      </c>
      <c r="F44" s="2" t="s">
        <v>46</v>
      </c>
      <c r="G44" s="2" t="s">
        <v>58</v>
      </c>
      <c r="H44" s="2" t="s">
        <v>351</v>
      </c>
      <c r="I44" s="2" t="s">
        <v>51</v>
      </c>
      <c r="J44" s="2" t="s">
        <v>22</v>
      </c>
      <c r="L44" s="2">
        <f>SUM(L42:L43)</f>
        <v>16</v>
      </c>
      <c r="M44" s="2">
        <f t="shared" ref="M44:R44" si="48">SUM(M42:M43)</f>
        <v>56</v>
      </c>
      <c r="N44" s="2">
        <f t="shared" si="48"/>
        <v>120</v>
      </c>
      <c r="O44" s="2">
        <f t="shared" si="48"/>
        <v>114</v>
      </c>
      <c r="P44" s="2">
        <f t="shared" si="48"/>
        <v>66</v>
      </c>
      <c r="Q44" s="2">
        <f t="shared" si="48"/>
        <v>22</v>
      </c>
      <c r="R44" s="2">
        <f t="shared" si="48"/>
        <v>6</v>
      </c>
      <c r="S44" s="2">
        <f>SUM(L44:R44)</f>
        <v>400</v>
      </c>
      <c r="T44" s="2">
        <v>18.91</v>
      </c>
      <c r="U44" s="3">
        <f>S44*T44</f>
        <v>7564</v>
      </c>
    </row>
    <row r="45" spans="1:21" s="7" customFormat="1" ht="15.6" customHeight="1">
      <c r="A45" s="7" t="s">
        <v>27</v>
      </c>
      <c r="B45" s="7" t="s">
        <v>350</v>
      </c>
      <c r="C45" s="21">
        <v>46174</v>
      </c>
      <c r="D45" s="7" t="s">
        <v>62</v>
      </c>
      <c r="E45" s="7" t="s">
        <v>33</v>
      </c>
      <c r="F45" s="7" t="s">
        <v>40</v>
      </c>
      <c r="G45" s="7" t="s">
        <v>63</v>
      </c>
      <c r="H45" s="2" t="s">
        <v>351</v>
      </c>
      <c r="I45" s="7" t="s">
        <v>52</v>
      </c>
      <c r="J45" s="7" t="s">
        <v>36</v>
      </c>
      <c r="K45" s="7">
        <v>11</v>
      </c>
      <c r="M45" s="7">
        <v>1</v>
      </c>
      <c r="N45" s="7">
        <v>2</v>
      </c>
      <c r="O45" s="7">
        <v>2</v>
      </c>
      <c r="P45" s="7">
        <v>1</v>
      </c>
      <c r="S45" s="7">
        <f t="shared" ref="S45:S48" si="49">SUM(L45:R45)</f>
        <v>6</v>
      </c>
      <c r="U45" s="8">
        <f t="shared" ref="U45:U49" si="50">S45*T45</f>
        <v>0</v>
      </c>
    </row>
    <row r="46" spans="1:21" s="7" customFormat="1" ht="15.6" customHeight="1">
      <c r="A46" s="7" t="s">
        <v>27</v>
      </c>
      <c r="B46" s="7" t="s">
        <v>350</v>
      </c>
      <c r="C46" s="21">
        <v>46174</v>
      </c>
      <c r="D46" s="7" t="s">
        <v>62</v>
      </c>
      <c r="E46" s="7" t="s">
        <v>33</v>
      </c>
      <c r="F46" s="7" t="s">
        <v>40</v>
      </c>
      <c r="G46" s="7" t="s">
        <v>63</v>
      </c>
      <c r="H46" s="2" t="s">
        <v>351</v>
      </c>
      <c r="I46" s="7" t="s">
        <v>52</v>
      </c>
      <c r="J46" s="7" t="s">
        <v>64</v>
      </c>
      <c r="K46" s="7">
        <v>3</v>
      </c>
      <c r="L46" s="7">
        <v>1</v>
      </c>
      <c r="M46" s="7">
        <v>1</v>
      </c>
      <c r="N46" s="7">
        <v>3</v>
      </c>
      <c r="O46" s="7">
        <v>3</v>
      </c>
      <c r="P46" s="7">
        <v>1</v>
      </c>
      <c r="Q46" s="7">
        <v>1</v>
      </c>
      <c r="R46" s="7">
        <v>1</v>
      </c>
      <c r="S46" s="7">
        <f t="shared" si="49"/>
        <v>11</v>
      </c>
      <c r="U46" s="8">
        <f t="shared" si="50"/>
        <v>0</v>
      </c>
    </row>
    <row r="47" spans="1:21" s="7" customFormat="1" ht="15.6" customHeight="1">
      <c r="A47" s="7" t="s">
        <v>27</v>
      </c>
      <c r="B47" s="7" t="s">
        <v>350</v>
      </c>
      <c r="C47" s="21">
        <v>46174</v>
      </c>
      <c r="D47" s="7" t="s">
        <v>62</v>
      </c>
      <c r="E47" s="7" t="s">
        <v>33</v>
      </c>
      <c r="F47" s="7" t="s">
        <v>40</v>
      </c>
      <c r="G47" s="7" t="s">
        <v>63</v>
      </c>
      <c r="H47" s="2" t="s">
        <v>351</v>
      </c>
      <c r="I47" s="7" t="s">
        <v>52</v>
      </c>
      <c r="J47" s="7" t="s">
        <v>65</v>
      </c>
      <c r="K47" s="7">
        <v>5</v>
      </c>
      <c r="L47" s="7">
        <v>1</v>
      </c>
      <c r="M47" s="7">
        <v>1</v>
      </c>
      <c r="N47" s="7">
        <v>2</v>
      </c>
      <c r="O47" s="7">
        <v>2</v>
      </c>
      <c r="P47" s="7">
        <v>1</v>
      </c>
      <c r="Q47" s="7">
        <v>1</v>
      </c>
      <c r="S47" s="7">
        <f t="shared" si="49"/>
        <v>8</v>
      </c>
      <c r="U47" s="8">
        <f t="shared" si="50"/>
        <v>0</v>
      </c>
    </row>
    <row r="48" spans="1:21" s="7" customFormat="1" ht="15.6" customHeight="1">
      <c r="A48" s="7" t="s">
        <v>27</v>
      </c>
      <c r="B48" s="7" t="s">
        <v>350</v>
      </c>
      <c r="C48" s="21">
        <v>46174</v>
      </c>
      <c r="D48" s="7" t="s">
        <v>62</v>
      </c>
      <c r="E48" s="7" t="s">
        <v>33</v>
      </c>
      <c r="F48" s="7" t="s">
        <v>40</v>
      </c>
      <c r="G48" s="7" t="s">
        <v>63</v>
      </c>
      <c r="H48" s="2" t="s">
        <v>351</v>
      </c>
      <c r="I48" s="7" t="s">
        <v>52</v>
      </c>
      <c r="J48" s="7" t="s">
        <v>19</v>
      </c>
      <c r="L48" s="7">
        <f t="shared" ref="L48" si="51">L45*$K45+L46*$K46+L47*$K47</f>
        <v>8</v>
      </c>
      <c r="M48" s="7">
        <f t="shared" ref="M48" si="52">M45*$K45+M46*$K46+M47*$K47</f>
        <v>19</v>
      </c>
      <c r="N48" s="7">
        <f t="shared" ref="N48" si="53">N45*$K45+N46*$K46+N47*$K47</f>
        <v>41</v>
      </c>
      <c r="O48" s="7">
        <f t="shared" ref="O48" si="54">O45*$K45+O46*$K46+O47*$K47</f>
        <v>41</v>
      </c>
      <c r="P48" s="7">
        <f t="shared" ref="P48" si="55">P45*$K45+P46*$K46+P47*$K47</f>
        <v>19</v>
      </c>
      <c r="Q48" s="7">
        <f t="shared" ref="Q48" si="56">Q45*$K45+Q46*$K46+Q47*$K47</f>
        <v>8</v>
      </c>
      <c r="R48" s="7">
        <f t="shared" ref="R48" si="57">R45*$K45+R46*$K46+R47*$K47</f>
        <v>3</v>
      </c>
      <c r="S48" s="7">
        <f t="shared" si="49"/>
        <v>139</v>
      </c>
      <c r="U48" s="8">
        <f t="shared" si="50"/>
        <v>0</v>
      </c>
    </row>
    <row r="49" spans="1:21" s="7" customFormat="1" ht="15.6" customHeight="1">
      <c r="A49" s="7" t="s">
        <v>27</v>
      </c>
      <c r="B49" s="7" t="s">
        <v>350</v>
      </c>
      <c r="C49" s="21">
        <v>46174</v>
      </c>
      <c r="D49" s="7" t="s">
        <v>62</v>
      </c>
      <c r="E49" s="7" t="s">
        <v>33</v>
      </c>
      <c r="F49" s="7" t="s">
        <v>40</v>
      </c>
      <c r="G49" s="7" t="s">
        <v>63</v>
      </c>
      <c r="H49" s="2" t="s">
        <v>351</v>
      </c>
      <c r="I49" s="7" t="s">
        <v>52</v>
      </c>
      <c r="J49" s="7" t="s">
        <v>20</v>
      </c>
      <c r="L49" s="7">
        <v>4</v>
      </c>
      <c r="M49" s="7">
        <v>10</v>
      </c>
      <c r="N49" s="7">
        <v>49</v>
      </c>
      <c r="O49" s="7">
        <v>53</v>
      </c>
      <c r="P49" s="7">
        <v>32</v>
      </c>
      <c r="Q49" s="7">
        <v>10</v>
      </c>
      <c r="R49" s="7">
        <v>3</v>
      </c>
      <c r="S49" s="7">
        <f>SUM(L49:R49)</f>
        <v>161</v>
      </c>
      <c r="U49" s="8">
        <f t="shared" si="50"/>
        <v>0</v>
      </c>
    </row>
    <row r="50" spans="1:21" s="7" customFormat="1" ht="15.6" customHeight="1">
      <c r="A50" s="7" t="s">
        <v>27</v>
      </c>
      <c r="B50" s="7" t="s">
        <v>350</v>
      </c>
      <c r="C50" s="21">
        <v>46174</v>
      </c>
      <c r="D50" s="7" t="s">
        <v>62</v>
      </c>
      <c r="E50" s="7" t="s">
        <v>33</v>
      </c>
      <c r="F50" s="7" t="s">
        <v>40</v>
      </c>
      <c r="G50" s="7" t="s">
        <v>63</v>
      </c>
      <c r="H50" s="2" t="s">
        <v>351</v>
      </c>
      <c r="I50" s="7" t="s">
        <v>52</v>
      </c>
      <c r="J50" s="7" t="s">
        <v>22</v>
      </c>
      <c r="L50" s="7">
        <f>SUM(L48:L49)</f>
        <v>12</v>
      </c>
      <c r="M50" s="7">
        <f t="shared" ref="M50:R50" si="58">SUM(M48:M49)</f>
        <v>29</v>
      </c>
      <c r="N50" s="7">
        <f t="shared" si="58"/>
        <v>90</v>
      </c>
      <c r="O50" s="7">
        <f t="shared" si="58"/>
        <v>94</v>
      </c>
      <c r="P50" s="7">
        <f t="shared" si="58"/>
        <v>51</v>
      </c>
      <c r="Q50" s="7">
        <f t="shared" si="58"/>
        <v>18</v>
      </c>
      <c r="R50" s="7">
        <f t="shared" si="58"/>
        <v>6</v>
      </c>
      <c r="S50" s="7">
        <f>SUM(L50:R50)</f>
        <v>300</v>
      </c>
      <c r="T50" s="7">
        <v>18.91</v>
      </c>
      <c r="U50" s="8">
        <f>S50*T50</f>
        <v>5673</v>
      </c>
    </row>
    <row r="51" spans="1:21" s="2" customFormat="1" ht="15.6" customHeight="1">
      <c r="A51" s="2" t="s">
        <v>27</v>
      </c>
      <c r="B51" s="2" t="s">
        <v>350</v>
      </c>
      <c r="C51" s="20">
        <v>46174</v>
      </c>
      <c r="D51" s="2" t="s">
        <v>66</v>
      </c>
      <c r="E51" s="2" t="s">
        <v>33</v>
      </c>
      <c r="F51" s="2" t="s">
        <v>42</v>
      </c>
      <c r="G51" s="2" t="s">
        <v>63</v>
      </c>
      <c r="H51" s="2" t="s">
        <v>351</v>
      </c>
      <c r="I51" s="2" t="s">
        <v>52</v>
      </c>
      <c r="J51" s="2" t="s">
        <v>20</v>
      </c>
      <c r="L51" s="2">
        <v>5</v>
      </c>
      <c r="M51" s="2">
        <v>33</v>
      </c>
      <c r="N51" s="2">
        <v>42</v>
      </c>
      <c r="O51" s="2">
        <v>38</v>
      </c>
      <c r="P51" s="2">
        <v>21</v>
      </c>
      <c r="Q51" s="2">
        <v>9</v>
      </c>
      <c r="R51" s="2">
        <v>2</v>
      </c>
      <c r="S51" s="2">
        <f>SUM(L51:R51)</f>
        <v>150</v>
      </c>
      <c r="U51" s="3">
        <f t="shared" ref="U51" si="59">S51*T51</f>
        <v>0</v>
      </c>
    </row>
    <row r="52" spans="1:21" s="2" customFormat="1" ht="15.6" customHeight="1">
      <c r="A52" s="2" t="s">
        <v>27</v>
      </c>
      <c r="B52" s="2" t="s">
        <v>350</v>
      </c>
      <c r="C52" s="20">
        <v>46174</v>
      </c>
      <c r="D52" s="2" t="s">
        <v>66</v>
      </c>
      <c r="E52" s="2" t="s">
        <v>33</v>
      </c>
      <c r="F52" s="2" t="s">
        <v>42</v>
      </c>
      <c r="G52" s="2" t="s">
        <v>63</v>
      </c>
      <c r="H52" s="2" t="s">
        <v>351</v>
      </c>
      <c r="I52" s="2" t="s">
        <v>52</v>
      </c>
      <c r="J52" s="2" t="s">
        <v>22</v>
      </c>
      <c r="L52" s="2">
        <f t="shared" ref="L52:R52" si="60">SUM(L51:L51)</f>
        <v>5</v>
      </c>
      <c r="M52" s="2">
        <f t="shared" si="60"/>
        <v>33</v>
      </c>
      <c r="N52" s="2">
        <f t="shared" si="60"/>
        <v>42</v>
      </c>
      <c r="O52" s="2">
        <f t="shared" si="60"/>
        <v>38</v>
      </c>
      <c r="P52" s="2">
        <f t="shared" si="60"/>
        <v>21</v>
      </c>
      <c r="Q52" s="2">
        <f t="shared" si="60"/>
        <v>9</v>
      </c>
      <c r="R52" s="2">
        <f t="shared" si="60"/>
        <v>2</v>
      </c>
      <c r="S52" s="2">
        <f>SUM(L52:R52)</f>
        <v>150</v>
      </c>
      <c r="T52" s="2">
        <v>18.91</v>
      </c>
      <c r="U52" s="3">
        <f>S52*T52</f>
        <v>2836.5</v>
      </c>
    </row>
    <row r="53" spans="1:21" s="7" customFormat="1" ht="15.6" customHeight="1">
      <c r="A53" s="7" t="s">
        <v>27</v>
      </c>
      <c r="B53" s="7" t="s">
        <v>350</v>
      </c>
      <c r="C53" s="21">
        <v>46174</v>
      </c>
      <c r="D53" s="7" t="s">
        <v>67</v>
      </c>
      <c r="E53" s="7" t="s">
        <v>33</v>
      </c>
      <c r="F53" s="7" t="s">
        <v>46</v>
      </c>
      <c r="G53" s="7" t="s">
        <v>63</v>
      </c>
      <c r="H53" s="2" t="s">
        <v>351</v>
      </c>
      <c r="I53" s="7" t="s">
        <v>52</v>
      </c>
      <c r="J53" s="7" t="s">
        <v>47</v>
      </c>
      <c r="K53" s="7">
        <v>11</v>
      </c>
      <c r="L53" s="7">
        <v>1</v>
      </c>
      <c r="M53" s="7">
        <v>1</v>
      </c>
      <c r="N53" s="7">
        <v>2</v>
      </c>
      <c r="O53" s="7">
        <v>2</v>
      </c>
      <c r="P53" s="7">
        <v>2</v>
      </c>
      <c r="Q53" s="7">
        <v>1</v>
      </c>
      <c r="S53" s="7">
        <f t="shared" ref="S53:S56" si="61">SUM(L53:R53)</f>
        <v>9</v>
      </c>
      <c r="U53" s="8">
        <f t="shared" ref="U53:U57" si="62">S53*T53</f>
        <v>0</v>
      </c>
    </row>
    <row r="54" spans="1:21" s="7" customFormat="1" ht="15.6" customHeight="1">
      <c r="A54" s="7" t="s">
        <v>27</v>
      </c>
      <c r="B54" s="7" t="s">
        <v>350</v>
      </c>
      <c r="C54" s="21">
        <v>46174</v>
      </c>
      <c r="D54" s="7" t="s">
        <v>67</v>
      </c>
      <c r="E54" s="7" t="s">
        <v>33</v>
      </c>
      <c r="F54" s="7" t="s">
        <v>46</v>
      </c>
      <c r="G54" s="7" t="s">
        <v>63</v>
      </c>
      <c r="H54" s="2" t="s">
        <v>351</v>
      </c>
      <c r="I54" s="7" t="s">
        <v>52</v>
      </c>
      <c r="J54" s="7" t="s">
        <v>36</v>
      </c>
      <c r="K54" s="7">
        <v>22</v>
      </c>
      <c r="M54" s="7">
        <v>1</v>
      </c>
      <c r="N54" s="7">
        <v>2</v>
      </c>
      <c r="O54" s="7">
        <v>2</v>
      </c>
      <c r="P54" s="7">
        <v>1</v>
      </c>
      <c r="S54" s="7">
        <f t="shared" si="61"/>
        <v>6</v>
      </c>
      <c r="U54" s="8">
        <f t="shared" si="62"/>
        <v>0</v>
      </c>
    </row>
    <row r="55" spans="1:21" s="7" customFormat="1" ht="15.6" customHeight="1">
      <c r="A55" s="7" t="s">
        <v>27</v>
      </c>
      <c r="B55" s="7" t="s">
        <v>350</v>
      </c>
      <c r="C55" s="21">
        <v>46174</v>
      </c>
      <c r="D55" s="7" t="s">
        <v>67</v>
      </c>
      <c r="E55" s="7" t="s">
        <v>33</v>
      </c>
      <c r="F55" s="7" t="s">
        <v>46</v>
      </c>
      <c r="G55" s="7" t="s">
        <v>63</v>
      </c>
      <c r="H55" s="2" t="s">
        <v>351</v>
      </c>
      <c r="I55" s="7" t="s">
        <v>52</v>
      </c>
      <c r="J55" s="7" t="s">
        <v>37</v>
      </c>
      <c r="K55" s="7">
        <v>5</v>
      </c>
      <c r="L55" s="7">
        <v>1</v>
      </c>
      <c r="M55" s="7">
        <v>1</v>
      </c>
      <c r="N55" s="7">
        <v>3</v>
      </c>
      <c r="O55" s="7">
        <v>3</v>
      </c>
      <c r="P55" s="7">
        <v>2</v>
      </c>
      <c r="Q55" s="7">
        <v>1</v>
      </c>
      <c r="R55" s="7">
        <v>1</v>
      </c>
      <c r="S55" s="7">
        <f t="shared" si="61"/>
        <v>12</v>
      </c>
      <c r="U55" s="8">
        <f t="shared" si="62"/>
        <v>0</v>
      </c>
    </row>
    <row r="56" spans="1:21" s="7" customFormat="1" ht="15.6" customHeight="1">
      <c r="A56" s="7" t="s">
        <v>27</v>
      </c>
      <c r="B56" s="7" t="s">
        <v>350</v>
      </c>
      <c r="C56" s="21">
        <v>46174</v>
      </c>
      <c r="D56" s="7" t="s">
        <v>67</v>
      </c>
      <c r="E56" s="7" t="s">
        <v>33</v>
      </c>
      <c r="F56" s="7" t="s">
        <v>46</v>
      </c>
      <c r="G56" s="7" t="s">
        <v>63</v>
      </c>
      <c r="H56" s="2" t="s">
        <v>351</v>
      </c>
      <c r="I56" s="7" t="s">
        <v>52</v>
      </c>
      <c r="J56" s="7" t="s">
        <v>19</v>
      </c>
      <c r="L56" s="7">
        <f t="shared" ref="L56" si="63">L53*$K53+L54*$K54+L55*$K55</f>
        <v>16</v>
      </c>
      <c r="M56" s="7">
        <f t="shared" ref="M56" si="64">M53*$K53+M54*$K54+M55*$K55</f>
        <v>38</v>
      </c>
      <c r="N56" s="7">
        <f t="shared" ref="N56" si="65">N53*$K53+N54*$K54+N55*$K55</f>
        <v>81</v>
      </c>
      <c r="O56" s="7">
        <f t="shared" ref="O56" si="66">O53*$K53+O54*$K54+O55*$K55</f>
        <v>81</v>
      </c>
      <c r="P56" s="7">
        <f t="shared" ref="P56" si="67">P53*$K53+P54*$K54+P55*$K55</f>
        <v>54</v>
      </c>
      <c r="Q56" s="7">
        <f t="shared" ref="Q56" si="68">Q53*$K53+Q54*$K54+Q55*$K55</f>
        <v>16</v>
      </c>
      <c r="R56" s="7">
        <f t="shared" ref="R56" si="69">R53*$K53+R54*$K54+R55*$K55</f>
        <v>5</v>
      </c>
      <c r="S56" s="7">
        <f t="shared" si="61"/>
        <v>291</v>
      </c>
      <c r="U56" s="8">
        <f t="shared" si="62"/>
        <v>0</v>
      </c>
    </row>
    <row r="57" spans="1:21" s="7" customFormat="1" ht="15.6" customHeight="1">
      <c r="A57" s="7" t="s">
        <v>27</v>
      </c>
      <c r="B57" s="7" t="s">
        <v>350</v>
      </c>
      <c r="C57" s="21">
        <v>46174</v>
      </c>
      <c r="D57" s="7" t="s">
        <v>67</v>
      </c>
      <c r="E57" s="7" t="s">
        <v>33</v>
      </c>
      <c r="F57" s="7" t="s">
        <v>46</v>
      </c>
      <c r="G57" s="7" t="s">
        <v>63</v>
      </c>
      <c r="H57" s="2" t="s">
        <v>351</v>
      </c>
      <c r="I57" s="7" t="s">
        <v>52</v>
      </c>
      <c r="J57" s="7" t="s">
        <v>20</v>
      </c>
      <c r="L57" s="7">
        <v>8</v>
      </c>
      <c r="M57" s="7">
        <v>46</v>
      </c>
      <c r="N57" s="7">
        <v>98</v>
      </c>
      <c r="O57" s="7">
        <v>91</v>
      </c>
      <c r="P57" s="7">
        <v>45</v>
      </c>
      <c r="Q57" s="7">
        <v>17</v>
      </c>
      <c r="R57" s="7">
        <v>4</v>
      </c>
      <c r="S57" s="7">
        <f>SUM(L57:R57)</f>
        <v>309</v>
      </c>
      <c r="U57" s="8">
        <f t="shared" si="62"/>
        <v>0</v>
      </c>
    </row>
    <row r="58" spans="1:21" s="7" customFormat="1" ht="15.6" customHeight="1">
      <c r="A58" s="7" t="s">
        <v>27</v>
      </c>
      <c r="B58" s="7" t="s">
        <v>350</v>
      </c>
      <c r="C58" s="21">
        <v>46174</v>
      </c>
      <c r="D58" s="7" t="s">
        <v>67</v>
      </c>
      <c r="E58" s="7" t="s">
        <v>33</v>
      </c>
      <c r="F58" s="7" t="s">
        <v>46</v>
      </c>
      <c r="G58" s="7" t="s">
        <v>63</v>
      </c>
      <c r="H58" s="2" t="s">
        <v>351</v>
      </c>
      <c r="I58" s="7" t="s">
        <v>52</v>
      </c>
      <c r="J58" s="7" t="s">
        <v>22</v>
      </c>
      <c r="L58" s="7">
        <f>SUM(L56:L57)</f>
        <v>24</v>
      </c>
      <c r="M58" s="7">
        <f t="shared" ref="M58:R58" si="70">SUM(M56:M57)</f>
        <v>84</v>
      </c>
      <c r="N58" s="7">
        <f t="shared" si="70"/>
        <v>179</v>
      </c>
      <c r="O58" s="7">
        <f t="shared" si="70"/>
        <v>172</v>
      </c>
      <c r="P58" s="7">
        <f t="shared" si="70"/>
        <v>99</v>
      </c>
      <c r="Q58" s="7">
        <f t="shared" si="70"/>
        <v>33</v>
      </c>
      <c r="R58" s="7">
        <f t="shared" si="70"/>
        <v>9</v>
      </c>
      <c r="S58" s="7">
        <f>SUM(L58:R58)</f>
        <v>600</v>
      </c>
      <c r="T58" s="7">
        <v>18.91</v>
      </c>
      <c r="U58" s="8">
        <f>S58*T58</f>
        <v>11346</v>
      </c>
    </row>
    <row r="59" spans="1:21" s="2" customFormat="1" ht="15.6" customHeight="1">
      <c r="A59" s="2" t="s">
        <v>27</v>
      </c>
      <c r="B59" s="2" t="s">
        <v>350</v>
      </c>
      <c r="C59" s="20">
        <v>46174</v>
      </c>
      <c r="D59" s="2" t="s">
        <v>68</v>
      </c>
      <c r="E59" s="2" t="s">
        <v>33</v>
      </c>
      <c r="F59" s="2" t="s">
        <v>40</v>
      </c>
      <c r="G59" s="2" t="s">
        <v>69</v>
      </c>
      <c r="H59" s="2" t="s">
        <v>351</v>
      </c>
      <c r="I59" s="2" t="s">
        <v>53</v>
      </c>
      <c r="J59" s="2" t="s">
        <v>47</v>
      </c>
      <c r="K59" s="2">
        <v>4</v>
      </c>
      <c r="L59" s="2">
        <v>1</v>
      </c>
      <c r="M59" s="2">
        <v>1</v>
      </c>
      <c r="N59" s="2">
        <v>3</v>
      </c>
      <c r="O59" s="2">
        <v>3</v>
      </c>
      <c r="P59" s="2">
        <v>1</v>
      </c>
      <c r="Q59" s="2">
        <v>1</v>
      </c>
      <c r="S59" s="2">
        <f t="shared" ref="S59:S61" si="71">SUM(L59:R59)</f>
        <v>10</v>
      </c>
      <c r="U59" s="3">
        <f t="shared" ref="U59:U62" si="72">S59*T59</f>
        <v>0</v>
      </c>
    </row>
    <row r="60" spans="1:21" s="2" customFormat="1" ht="15.6" customHeight="1">
      <c r="A60" s="2" t="s">
        <v>27</v>
      </c>
      <c r="B60" s="2" t="s">
        <v>350</v>
      </c>
      <c r="C60" s="20">
        <v>46174</v>
      </c>
      <c r="D60" s="2" t="s">
        <v>68</v>
      </c>
      <c r="E60" s="2" t="s">
        <v>33</v>
      </c>
      <c r="F60" s="2" t="s">
        <v>40</v>
      </c>
      <c r="G60" s="2" t="s">
        <v>69</v>
      </c>
      <c r="H60" s="2" t="s">
        <v>351</v>
      </c>
      <c r="I60" s="2" t="s">
        <v>53</v>
      </c>
      <c r="J60" s="2" t="s">
        <v>36</v>
      </c>
      <c r="K60" s="2">
        <v>8</v>
      </c>
      <c r="M60" s="2">
        <v>1</v>
      </c>
      <c r="N60" s="2">
        <v>2</v>
      </c>
      <c r="O60" s="2">
        <v>2</v>
      </c>
      <c r="P60" s="2">
        <v>1</v>
      </c>
      <c r="S60" s="2">
        <f t="shared" si="71"/>
        <v>6</v>
      </c>
      <c r="U60" s="3">
        <f t="shared" si="72"/>
        <v>0</v>
      </c>
    </row>
    <row r="61" spans="1:21" s="2" customFormat="1" ht="15.6" customHeight="1">
      <c r="A61" s="2" t="s">
        <v>27</v>
      </c>
      <c r="B61" s="2" t="s">
        <v>350</v>
      </c>
      <c r="C61" s="20">
        <v>46174</v>
      </c>
      <c r="D61" s="2" t="s">
        <v>68</v>
      </c>
      <c r="E61" s="2" t="s">
        <v>33</v>
      </c>
      <c r="F61" s="2" t="s">
        <v>40</v>
      </c>
      <c r="G61" s="2" t="s">
        <v>69</v>
      </c>
      <c r="H61" s="2" t="s">
        <v>351</v>
      </c>
      <c r="I61" s="2" t="s">
        <v>53</v>
      </c>
      <c r="J61" s="2" t="s">
        <v>19</v>
      </c>
      <c r="L61" s="2">
        <f>L59*$K59+L60*$K60</f>
        <v>4</v>
      </c>
      <c r="M61" s="2">
        <f t="shared" ref="M61" si="73">M59*$K59+M60*$K60</f>
        <v>12</v>
      </c>
      <c r="N61" s="2">
        <f t="shared" ref="N61" si="74">N59*$K59+N60*$K60</f>
        <v>28</v>
      </c>
      <c r="O61" s="2">
        <f t="shared" ref="O61" si="75">O59*$K59+O60*$K60</f>
        <v>28</v>
      </c>
      <c r="P61" s="2">
        <f t="shared" ref="P61" si="76">P59*$K59+P60*$K60</f>
        <v>12</v>
      </c>
      <c r="Q61" s="2">
        <f t="shared" ref="Q61" si="77">Q59*$K59+Q60*$K60</f>
        <v>4</v>
      </c>
      <c r="R61" s="2">
        <f t="shared" ref="R61" si="78">R59*$K59+R60*$K60</f>
        <v>0</v>
      </c>
      <c r="S61" s="2">
        <f t="shared" si="71"/>
        <v>88</v>
      </c>
      <c r="U61" s="3">
        <f t="shared" si="72"/>
        <v>0</v>
      </c>
    </row>
    <row r="62" spans="1:21" s="2" customFormat="1" ht="15.6" customHeight="1">
      <c r="A62" s="2" t="s">
        <v>27</v>
      </c>
      <c r="B62" s="2" t="s">
        <v>350</v>
      </c>
      <c r="C62" s="20">
        <v>46174</v>
      </c>
      <c r="D62" s="2" t="s">
        <v>68</v>
      </c>
      <c r="E62" s="2" t="s">
        <v>33</v>
      </c>
      <c r="F62" s="2" t="s">
        <v>40</v>
      </c>
      <c r="G62" s="2" t="s">
        <v>69</v>
      </c>
      <c r="H62" s="2" t="s">
        <v>351</v>
      </c>
      <c r="I62" s="2" t="s">
        <v>53</v>
      </c>
      <c r="J62" s="2" t="s">
        <v>20</v>
      </c>
      <c r="L62" s="2">
        <v>4</v>
      </c>
      <c r="M62" s="2">
        <v>7</v>
      </c>
      <c r="N62" s="2">
        <v>32</v>
      </c>
      <c r="O62" s="2">
        <v>36</v>
      </c>
      <c r="P62" s="2">
        <v>22</v>
      </c>
      <c r="Q62" s="2">
        <v>8</v>
      </c>
      <c r="R62" s="2">
        <v>3</v>
      </c>
      <c r="S62" s="2">
        <f>SUM(L62:R62)</f>
        <v>112</v>
      </c>
      <c r="U62" s="3">
        <f t="shared" si="72"/>
        <v>0</v>
      </c>
    </row>
    <row r="63" spans="1:21" s="2" customFormat="1" ht="15.6" customHeight="1">
      <c r="A63" s="2" t="s">
        <v>27</v>
      </c>
      <c r="B63" s="2" t="s">
        <v>350</v>
      </c>
      <c r="C63" s="20">
        <v>46174</v>
      </c>
      <c r="D63" s="2" t="s">
        <v>68</v>
      </c>
      <c r="E63" s="2" t="s">
        <v>33</v>
      </c>
      <c r="F63" s="2" t="s">
        <v>40</v>
      </c>
      <c r="G63" s="2" t="s">
        <v>69</v>
      </c>
      <c r="H63" s="2" t="s">
        <v>351</v>
      </c>
      <c r="I63" s="2" t="s">
        <v>53</v>
      </c>
      <c r="J63" s="2" t="s">
        <v>22</v>
      </c>
      <c r="L63" s="2">
        <f>SUM(L61:L62)</f>
        <v>8</v>
      </c>
      <c r="M63" s="2">
        <f t="shared" ref="M63:R63" si="79">SUM(M61:M62)</f>
        <v>19</v>
      </c>
      <c r="N63" s="2">
        <f t="shared" si="79"/>
        <v>60</v>
      </c>
      <c r="O63" s="2">
        <f t="shared" si="79"/>
        <v>64</v>
      </c>
      <c r="P63" s="2">
        <f t="shared" si="79"/>
        <v>34</v>
      </c>
      <c r="Q63" s="2">
        <f t="shared" si="79"/>
        <v>12</v>
      </c>
      <c r="R63" s="2">
        <f t="shared" si="79"/>
        <v>3</v>
      </c>
      <c r="S63" s="2">
        <f>SUM(L63:R63)</f>
        <v>200</v>
      </c>
      <c r="T63" s="2">
        <v>18.91</v>
      </c>
      <c r="U63" s="3">
        <f>S63*T63</f>
        <v>3782</v>
      </c>
    </row>
    <row r="64" spans="1:21" s="7" customFormat="1" ht="15.6" customHeight="1">
      <c r="A64" s="7" t="s">
        <v>27</v>
      </c>
      <c r="B64" s="7" t="s">
        <v>350</v>
      </c>
      <c r="C64" s="21">
        <v>46174</v>
      </c>
      <c r="D64" s="7" t="s">
        <v>70</v>
      </c>
      <c r="E64" s="7" t="s">
        <v>33</v>
      </c>
      <c r="F64" s="7" t="s">
        <v>42</v>
      </c>
      <c r="G64" s="7" t="s">
        <v>69</v>
      </c>
      <c r="H64" s="2" t="s">
        <v>351</v>
      </c>
      <c r="I64" s="7" t="s">
        <v>53</v>
      </c>
      <c r="J64" s="7" t="s">
        <v>20</v>
      </c>
      <c r="L64" s="7">
        <v>3</v>
      </c>
      <c r="M64" s="7">
        <v>22</v>
      </c>
      <c r="N64" s="7">
        <v>28</v>
      </c>
      <c r="O64" s="7">
        <v>25</v>
      </c>
      <c r="P64" s="7">
        <v>14</v>
      </c>
      <c r="Q64" s="7">
        <v>6</v>
      </c>
      <c r="R64" s="7">
        <v>2</v>
      </c>
      <c r="S64" s="7">
        <f>SUM(L64:R64)</f>
        <v>100</v>
      </c>
      <c r="U64" s="8">
        <f t="shared" ref="U64" si="80">S64*T64</f>
        <v>0</v>
      </c>
    </row>
    <row r="65" spans="1:21" s="7" customFormat="1" ht="15.6" customHeight="1">
      <c r="A65" s="7" t="s">
        <v>27</v>
      </c>
      <c r="B65" s="7" t="s">
        <v>350</v>
      </c>
      <c r="C65" s="21">
        <v>46174</v>
      </c>
      <c r="D65" s="7" t="s">
        <v>70</v>
      </c>
      <c r="E65" s="7" t="s">
        <v>33</v>
      </c>
      <c r="F65" s="7" t="s">
        <v>42</v>
      </c>
      <c r="G65" s="7" t="s">
        <v>69</v>
      </c>
      <c r="H65" s="2" t="s">
        <v>351</v>
      </c>
      <c r="I65" s="7" t="s">
        <v>53</v>
      </c>
      <c r="J65" s="7" t="s">
        <v>22</v>
      </c>
      <c r="L65" s="7">
        <f t="shared" ref="L65:R65" si="81">SUM(L64:L64)</f>
        <v>3</v>
      </c>
      <c r="M65" s="7">
        <f t="shared" si="81"/>
        <v>22</v>
      </c>
      <c r="N65" s="7">
        <f t="shared" si="81"/>
        <v>28</v>
      </c>
      <c r="O65" s="7">
        <f t="shared" si="81"/>
        <v>25</v>
      </c>
      <c r="P65" s="7">
        <f t="shared" si="81"/>
        <v>14</v>
      </c>
      <c r="Q65" s="7">
        <f t="shared" si="81"/>
        <v>6</v>
      </c>
      <c r="R65" s="7">
        <f t="shared" si="81"/>
        <v>2</v>
      </c>
      <c r="S65" s="7">
        <f>SUM(L65:R65)</f>
        <v>100</v>
      </c>
      <c r="T65" s="7">
        <v>18.91</v>
      </c>
      <c r="U65" s="8">
        <f>S65*T65</f>
        <v>1891</v>
      </c>
    </row>
    <row r="66" spans="1:21" s="2" customFormat="1" ht="15.6" customHeight="1">
      <c r="A66" s="2" t="s">
        <v>27</v>
      </c>
      <c r="B66" s="2" t="s">
        <v>350</v>
      </c>
      <c r="C66" s="20">
        <v>46174</v>
      </c>
      <c r="D66" s="2" t="s">
        <v>71</v>
      </c>
      <c r="E66" s="2" t="s">
        <v>33</v>
      </c>
      <c r="F66" s="2" t="s">
        <v>46</v>
      </c>
      <c r="G66" s="2" t="s">
        <v>69</v>
      </c>
      <c r="H66" s="2" t="s">
        <v>351</v>
      </c>
      <c r="I66" s="2" t="s">
        <v>53</v>
      </c>
      <c r="J66" s="2" t="s">
        <v>47</v>
      </c>
      <c r="K66" s="2">
        <v>5</v>
      </c>
      <c r="L66" s="2">
        <v>1</v>
      </c>
      <c r="M66" s="2">
        <v>1</v>
      </c>
      <c r="N66" s="2">
        <v>3</v>
      </c>
      <c r="O66" s="2">
        <v>3</v>
      </c>
      <c r="P66" s="2">
        <v>1</v>
      </c>
      <c r="Q66" s="2">
        <v>1</v>
      </c>
      <c r="S66" s="2">
        <f t="shared" ref="S66:S68" si="82">SUM(L66:R66)</f>
        <v>10</v>
      </c>
      <c r="U66" s="3">
        <f t="shared" ref="U66:U75" si="83">S66*T66</f>
        <v>0</v>
      </c>
    </row>
    <row r="67" spans="1:21" s="2" customFormat="1" ht="15.6" customHeight="1">
      <c r="A67" s="2" t="s">
        <v>27</v>
      </c>
      <c r="B67" s="2" t="s">
        <v>350</v>
      </c>
      <c r="C67" s="20">
        <v>46174</v>
      </c>
      <c r="D67" s="2" t="s">
        <v>71</v>
      </c>
      <c r="E67" s="2" t="s">
        <v>33</v>
      </c>
      <c r="F67" s="2" t="s">
        <v>46</v>
      </c>
      <c r="G67" s="2" t="s">
        <v>69</v>
      </c>
      <c r="H67" s="2" t="s">
        <v>351</v>
      </c>
      <c r="I67" s="2" t="s">
        <v>53</v>
      </c>
      <c r="J67" s="2" t="s">
        <v>36</v>
      </c>
      <c r="K67" s="2">
        <v>11</v>
      </c>
      <c r="M67" s="2">
        <v>1</v>
      </c>
      <c r="N67" s="2">
        <v>2</v>
      </c>
      <c r="O67" s="2">
        <v>2</v>
      </c>
      <c r="P67" s="2">
        <v>1</v>
      </c>
      <c r="S67" s="2">
        <f t="shared" si="82"/>
        <v>6</v>
      </c>
      <c r="U67" s="3">
        <f t="shared" si="83"/>
        <v>0</v>
      </c>
    </row>
    <row r="68" spans="1:21" s="2" customFormat="1" ht="15.6" customHeight="1">
      <c r="A68" s="2" t="s">
        <v>27</v>
      </c>
      <c r="B68" s="2" t="s">
        <v>350</v>
      </c>
      <c r="C68" s="20">
        <v>46174</v>
      </c>
      <c r="D68" s="2" t="s">
        <v>71</v>
      </c>
      <c r="E68" s="2" t="s">
        <v>33</v>
      </c>
      <c r="F68" s="2" t="s">
        <v>46</v>
      </c>
      <c r="G68" s="2" t="s">
        <v>69</v>
      </c>
      <c r="H68" s="2" t="s">
        <v>351</v>
      </c>
      <c r="I68" s="2" t="s">
        <v>53</v>
      </c>
      <c r="J68" s="2" t="s">
        <v>19</v>
      </c>
      <c r="L68" s="2">
        <f>L66*$K66+L67*$K67</f>
        <v>5</v>
      </c>
      <c r="M68" s="2">
        <f t="shared" ref="M68" si="84">M66*$K66+M67*$K67</f>
        <v>16</v>
      </c>
      <c r="N68" s="2">
        <f t="shared" ref="N68" si="85">N66*$K66+N67*$K67</f>
        <v>37</v>
      </c>
      <c r="O68" s="2">
        <f t="shared" ref="O68" si="86">O66*$K66+O67*$K67</f>
        <v>37</v>
      </c>
      <c r="P68" s="2">
        <f t="shared" ref="P68" si="87">P66*$K66+P67*$K67</f>
        <v>16</v>
      </c>
      <c r="Q68" s="2">
        <f t="shared" ref="Q68" si="88">Q66*$K66+Q67*$K67</f>
        <v>5</v>
      </c>
      <c r="R68" s="2">
        <f t="shared" ref="R68" si="89">R66*$K66+R67*$K67</f>
        <v>0</v>
      </c>
      <c r="S68" s="2">
        <f t="shared" si="82"/>
        <v>116</v>
      </c>
      <c r="U68" s="3">
        <f t="shared" si="83"/>
        <v>0</v>
      </c>
    </row>
    <row r="69" spans="1:21" s="2" customFormat="1" ht="15.6" customHeight="1">
      <c r="A69" s="2" t="s">
        <v>27</v>
      </c>
      <c r="B69" s="2" t="s">
        <v>350</v>
      </c>
      <c r="C69" s="20">
        <v>46174</v>
      </c>
      <c r="D69" s="2" t="s">
        <v>71</v>
      </c>
      <c r="E69" s="2" t="s">
        <v>33</v>
      </c>
      <c r="F69" s="2" t="s">
        <v>46</v>
      </c>
      <c r="G69" s="2" t="s">
        <v>69</v>
      </c>
      <c r="H69" s="2" t="s">
        <v>351</v>
      </c>
      <c r="I69" s="2" t="s">
        <v>53</v>
      </c>
      <c r="J69" s="2" t="s">
        <v>20</v>
      </c>
      <c r="L69" s="2">
        <v>5</v>
      </c>
      <c r="M69" s="2">
        <v>19</v>
      </c>
      <c r="N69" s="2">
        <v>37</v>
      </c>
      <c r="O69" s="2">
        <v>34</v>
      </c>
      <c r="P69" s="2">
        <v>25</v>
      </c>
      <c r="Q69" s="2">
        <v>9</v>
      </c>
      <c r="R69" s="2">
        <v>5</v>
      </c>
      <c r="S69" s="2">
        <f>SUM(L69:R69)</f>
        <v>134</v>
      </c>
      <c r="U69" s="3">
        <f t="shared" si="83"/>
        <v>0</v>
      </c>
    </row>
    <row r="70" spans="1:21" s="2" customFormat="1" ht="15.6" customHeight="1">
      <c r="A70" s="2" t="s">
        <v>27</v>
      </c>
      <c r="B70" s="2" t="s">
        <v>350</v>
      </c>
      <c r="C70" s="20">
        <v>46174</v>
      </c>
      <c r="D70" s="2" t="s">
        <v>71</v>
      </c>
      <c r="E70" s="2" t="s">
        <v>33</v>
      </c>
      <c r="F70" s="2" t="s">
        <v>46</v>
      </c>
      <c r="G70" s="2" t="s">
        <v>69</v>
      </c>
      <c r="H70" s="2" t="s">
        <v>351</v>
      </c>
      <c r="I70" s="2" t="s">
        <v>53</v>
      </c>
      <c r="J70" s="2" t="s">
        <v>22</v>
      </c>
      <c r="L70" s="2">
        <f>SUM(L68:L69)</f>
        <v>10</v>
      </c>
      <c r="M70" s="2">
        <f t="shared" ref="M70:R70" si="90">SUM(M68:M69)</f>
        <v>35</v>
      </c>
      <c r="N70" s="2">
        <f t="shared" si="90"/>
        <v>74</v>
      </c>
      <c r="O70" s="2">
        <f t="shared" si="90"/>
        <v>71</v>
      </c>
      <c r="P70" s="2">
        <f t="shared" si="90"/>
        <v>41</v>
      </c>
      <c r="Q70" s="2">
        <f t="shared" si="90"/>
        <v>14</v>
      </c>
      <c r="R70" s="2">
        <f t="shared" si="90"/>
        <v>5</v>
      </c>
      <c r="S70" s="2">
        <f>SUM(L70:R70)</f>
        <v>250</v>
      </c>
      <c r="T70" s="2">
        <v>18.91</v>
      </c>
      <c r="U70" s="3">
        <f t="shared" si="83"/>
        <v>4727.5</v>
      </c>
    </row>
    <row r="71" spans="1:21" s="7" customFormat="1" ht="15.6" customHeight="1">
      <c r="A71" s="7" t="s">
        <v>27</v>
      </c>
      <c r="B71" s="7" t="s">
        <v>350</v>
      </c>
      <c r="C71" s="21">
        <v>46174</v>
      </c>
      <c r="D71" s="7" t="s">
        <v>72</v>
      </c>
      <c r="E71" s="7" t="s">
        <v>73</v>
      </c>
      <c r="F71" s="7" t="s">
        <v>74</v>
      </c>
      <c r="G71" s="7" t="s">
        <v>34</v>
      </c>
      <c r="H71" s="2" t="s">
        <v>352</v>
      </c>
      <c r="I71" s="7" t="s">
        <v>75</v>
      </c>
      <c r="J71" s="7" t="s">
        <v>36</v>
      </c>
      <c r="K71" s="7">
        <v>4</v>
      </c>
      <c r="L71" s="7">
        <v>1</v>
      </c>
      <c r="M71" s="7">
        <v>1</v>
      </c>
      <c r="N71" s="7">
        <v>3</v>
      </c>
      <c r="O71" s="7">
        <v>3</v>
      </c>
      <c r="P71" s="7">
        <v>2</v>
      </c>
      <c r="Q71" s="7">
        <v>1</v>
      </c>
      <c r="R71" s="7">
        <v>1</v>
      </c>
      <c r="S71" s="7">
        <f t="shared" ref="S71:S74" si="91">SUM(L71:R71)</f>
        <v>12</v>
      </c>
      <c r="U71" s="8">
        <f t="shared" si="83"/>
        <v>0</v>
      </c>
    </row>
    <row r="72" spans="1:21" s="7" customFormat="1" ht="15.6" customHeight="1">
      <c r="A72" s="7" t="s">
        <v>27</v>
      </c>
      <c r="B72" s="7" t="s">
        <v>350</v>
      </c>
      <c r="C72" s="21">
        <v>46174</v>
      </c>
      <c r="D72" s="7" t="s">
        <v>72</v>
      </c>
      <c r="E72" s="7" t="s">
        <v>73</v>
      </c>
      <c r="F72" s="7" t="s">
        <v>74</v>
      </c>
      <c r="G72" s="7" t="s">
        <v>34</v>
      </c>
      <c r="H72" s="2" t="s">
        <v>352</v>
      </c>
      <c r="I72" s="7" t="s">
        <v>75</v>
      </c>
      <c r="J72" s="7" t="s">
        <v>54</v>
      </c>
      <c r="K72" s="7">
        <v>6</v>
      </c>
      <c r="L72" s="7">
        <v>1</v>
      </c>
      <c r="M72" s="7">
        <v>1</v>
      </c>
      <c r="N72" s="7">
        <v>2</v>
      </c>
      <c r="O72" s="7">
        <v>2</v>
      </c>
      <c r="P72" s="7">
        <v>1</v>
      </c>
      <c r="Q72" s="7">
        <v>1</v>
      </c>
      <c r="S72" s="7">
        <f t="shared" si="91"/>
        <v>8</v>
      </c>
      <c r="U72" s="8">
        <f t="shared" si="83"/>
        <v>0</v>
      </c>
    </row>
    <row r="73" spans="1:21" s="7" customFormat="1" ht="15.6" customHeight="1">
      <c r="A73" s="7" t="s">
        <v>27</v>
      </c>
      <c r="B73" s="7" t="s">
        <v>350</v>
      </c>
      <c r="C73" s="21">
        <v>46174</v>
      </c>
      <c r="D73" s="7" t="s">
        <v>72</v>
      </c>
      <c r="E73" s="7" t="s">
        <v>73</v>
      </c>
      <c r="F73" s="7" t="s">
        <v>74</v>
      </c>
      <c r="G73" s="7" t="s">
        <v>34</v>
      </c>
      <c r="H73" s="2" t="s">
        <v>352</v>
      </c>
      <c r="I73" s="7" t="s">
        <v>75</v>
      </c>
      <c r="J73" s="7" t="s">
        <v>61</v>
      </c>
      <c r="K73" s="7">
        <v>23</v>
      </c>
      <c r="M73" s="7">
        <v>1</v>
      </c>
      <c r="N73" s="7">
        <v>2</v>
      </c>
      <c r="O73" s="7">
        <v>2</v>
      </c>
      <c r="P73" s="7">
        <v>1</v>
      </c>
      <c r="S73" s="7">
        <f t="shared" si="91"/>
        <v>6</v>
      </c>
      <c r="U73" s="8">
        <f t="shared" si="83"/>
        <v>0</v>
      </c>
    </row>
    <row r="74" spans="1:21" s="7" customFormat="1" ht="15.6" customHeight="1">
      <c r="A74" s="7" t="s">
        <v>27</v>
      </c>
      <c r="B74" s="7" t="s">
        <v>350</v>
      </c>
      <c r="C74" s="21">
        <v>46174</v>
      </c>
      <c r="D74" s="7" t="s">
        <v>72</v>
      </c>
      <c r="E74" s="7" t="s">
        <v>73</v>
      </c>
      <c r="F74" s="7" t="s">
        <v>74</v>
      </c>
      <c r="G74" s="7" t="s">
        <v>34</v>
      </c>
      <c r="H74" s="2" t="s">
        <v>352</v>
      </c>
      <c r="I74" s="7" t="s">
        <v>75</v>
      </c>
      <c r="J74" s="7" t="s">
        <v>19</v>
      </c>
      <c r="L74" s="7">
        <f t="shared" ref="L74" si="92">L71*$K71+L72*$K72+L73*$K73</f>
        <v>10</v>
      </c>
      <c r="M74" s="7">
        <f t="shared" ref="M74" si="93">M71*$K71+M72*$K72+M73*$K73</f>
        <v>33</v>
      </c>
      <c r="N74" s="7">
        <f t="shared" ref="N74" si="94">N71*$K71+N72*$K72+N73*$K73</f>
        <v>70</v>
      </c>
      <c r="O74" s="7">
        <f t="shared" ref="O74" si="95">O71*$K71+O72*$K72+O73*$K73</f>
        <v>70</v>
      </c>
      <c r="P74" s="7">
        <f t="shared" ref="P74" si="96">P71*$K71+P72*$K72+P73*$K73</f>
        <v>37</v>
      </c>
      <c r="Q74" s="7">
        <f t="shared" ref="Q74" si="97">Q71*$K71+Q72*$K72+Q73*$K73</f>
        <v>10</v>
      </c>
      <c r="R74" s="7">
        <f t="shared" ref="R74" si="98">R71*$K71+R72*$K72+R73*$K73</f>
        <v>4</v>
      </c>
      <c r="S74" s="7">
        <f t="shared" si="91"/>
        <v>234</v>
      </c>
      <c r="U74" s="8">
        <f t="shared" si="83"/>
        <v>0</v>
      </c>
    </row>
    <row r="75" spans="1:21" s="7" customFormat="1" ht="15.6" customHeight="1">
      <c r="A75" s="7" t="s">
        <v>27</v>
      </c>
      <c r="B75" s="7" t="s">
        <v>350</v>
      </c>
      <c r="C75" s="21">
        <v>46174</v>
      </c>
      <c r="D75" s="7" t="s">
        <v>72</v>
      </c>
      <c r="E75" s="7" t="s">
        <v>73</v>
      </c>
      <c r="F75" s="7" t="s">
        <v>74</v>
      </c>
      <c r="G75" s="7" t="s">
        <v>34</v>
      </c>
      <c r="H75" s="2" t="s">
        <v>352</v>
      </c>
      <c r="I75" s="7" t="s">
        <v>75</v>
      </c>
      <c r="J75" s="7" t="s">
        <v>20</v>
      </c>
      <c r="L75" s="7">
        <v>10</v>
      </c>
      <c r="M75" s="7">
        <v>15</v>
      </c>
      <c r="N75" s="7">
        <v>80</v>
      </c>
      <c r="O75" s="7">
        <v>88</v>
      </c>
      <c r="P75" s="7">
        <v>48</v>
      </c>
      <c r="Q75" s="7">
        <v>20</v>
      </c>
      <c r="R75" s="7">
        <v>5</v>
      </c>
      <c r="S75" s="7">
        <f>SUM(L75:R75)</f>
        <v>266</v>
      </c>
      <c r="U75" s="8">
        <f t="shared" si="83"/>
        <v>0</v>
      </c>
    </row>
    <row r="76" spans="1:21" s="7" customFormat="1" ht="15.6" customHeight="1">
      <c r="A76" s="7" t="s">
        <v>27</v>
      </c>
      <c r="B76" s="7" t="s">
        <v>350</v>
      </c>
      <c r="C76" s="21">
        <v>46174</v>
      </c>
      <c r="D76" s="7" t="s">
        <v>72</v>
      </c>
      <c r="E76" s="7" t="s">
        <v>73</v>
      </c>
      <c r="F76" s="7" t="s">
        <v>74</v>
      </c>
      <c r="G76" s="7" t="s">
        <v>34</v>
      </c>
      <c r="H76" s="2" t="s">
        <v>352</v>
      </c>
      <c r="I76" s="7" t="s">
        <v>75</v>
      </c>
      <c r="J76" s="7" t="s">
        <v>22</v>
      </c>
      <c r="L76" s="7">
        <f>SUM(L74:L75)</f>
        <v>20</v>
      </c>
      <c r="M76" s="7">
        <f t="shared" ref="M76:R76" si="99">SUM(M74:M75)</f>
        <v>48</v>
      </c>
      <c r="N76" s="7">
        <f t="shared" si="99"/>
        <v>150</v>
      </c>
      <c r="O76" s="7">
        <f t="shared" si="99"/>
        <v>158</v>
      </c>
      <c r="P76" s="7">
        <f t="shared" si="99"/>
        <v>85</v>
      </c>
      <c r="Q76" s="7">
        <f t="shared" si="99"/>
        <v>30</v>
      </c>
      <c r="R76" s="7">
        <f t="shared" si="99"/>
        <v>9</v>
      </c>
      <c r="S76" s="7">
        <f>SUM(L76:R76)</f>
        <v>500</v>
      </c>
      <c r="T76" s="7">
        <v>15.5</v>
      </c>
      <c r="U76" s="8">
        <f>S76*T76</f>
        <v>7750</v>
      </c>
    </row>
    <row r="77" spans="1:21" s="2" customFormat="1" ht="15.6" customHeight="1">
      <c r="A77" s="2" t="s">
        <v>27</v>
      </c>
      <c r="B77" s="2" t="s">
        <v>350</v>
      </c>
      <c r="C77" s="20">
        <v>46174</v>
      </c>
      <c r="D77" s="2" t="s">
        <v>76</v>
      </c>
      <c r="E77" s="2" t="s">
        <v>73</v>
      </c>
      <c r="F77" s="2" t="s">
        <v>77</v>
      </c>
      <c r="G77" s="2" t="s">
        <v>34</v>
      </c>
      <c r="H77" s="2" t="s">
        <v>352</v>
      </c>
      <c r="I77" s="2" t="s">
        <v>75</v>
      </c>
      <c r="J77" s="2" t="s">
        <v>20</v>
      </c>
      <c r="L77" s="2">
        <v>6</v>
      </c>
      <c r="M77" s="2">
        <v>44</v>
      </c>
      <c r="N77" s="2">
        <v>56</v>
      </c>
      <c r="O77" s="2">
        <v>50</v>
      </c>
      <c r="P77" s="2">
        <v>28</v>
      </c>
      <c r="Q77" s="2">
        <v>12</v>
      </c>
      <c r="R77" s="2">
        <v>4</v>
      </c>
      <c r="S77" s="2">
        <f>SUM(L77:R77)</f>
        <v>200</v>
      </c>
      <c r="U77" s="3">
        <f t="shared" ref="U77" si="100">S77*T77</f>
        <v>0</v>
      </c>
    </row>
    <row r="78" spans="1:21" s="2" customFormat="1" ht="15.6" customHeight="1">
      <c r="A78" s="2" t="s">
        <v>27</v>
      </c>
      <c r="B78" s="2" t="s">
        <v>350</v>
      </c>
      <c r="C78" s="20">
        <v>46174</v>
      </c>
      <c r="D78" s="2" t="s">
        <v>76</v>
      </c>
      <c r="E78" s="2" t="s">
        <v>73</v>
      </c>
      <c r="F78" s="2" t="s">
        <v>77</v>
      </c>
      <c r="G78" s="2" t="s">
        <v>34</v>
      </c>
      <c r="H78" s="2" t="s">
        <v>352</v>
      </c>
      <c r="I78" s="2" t="s">
        <v>75</v>
      </c>
      <c r="J78" s="2" t="s">
        <v>22</v>
      </c>
      <c r="L78" s="2">
        <f t="shared" ref="L78:R78" si="101">SUM(L77:L77)</f>
        <v>6</v>
      </c>
      <c r="M78" s="2">
        <f t="shared" si="101"/>
        <v>44</v>
      </c>
      <c r="N78" s="2">
        <f t="shared" si="101"/>
        <v>56</v>
      </c>
      <c r="O78" s="2">
        <f t="shared" si="101"/>
        <v>50</v>
      </c>
      <c r="P78" s="2">
        <f t="shared" si="101"/>
        <v>28</v>
      </c>
      <c r="Q78" s="2">
        <f t="shared" si="101"/>
        <v>12</v>
      </c>
      <c r="R78" s="2">
        <f t="shared" si="101"/>
        <v>4</v>
      </c>
      <c r="S78" s="2">
        <f>SUM(L78:R78)</f>
        <v>200</v>
      </c>
      <c r="T78" s="2">
        <v>15.5</v>
      </c>
      <c r="U78" s="3">
        <f>S78*T78</f>
        <v>3100</v>
      </c>
    </row>
    <row r="79" spans="1:21" s="7" customFormat="1" ht="15.6" customHeight="1">
      <c r="A79" s="7" t="s">
        <v>27</v>
      </c>
      <c r="B79" s="7" t="s">
        <v>350</v>
      </c>
      <c r="C79" s="21">
        <v>46174</v>
      </c>
      <c r="D79" s="7" t="s">
        <v>78</v>
      </c>
      <c r="E79" s="7" t="s">
        <v>73</v>
      </c>
      <c r="F79" s="7" t="s">
        <v>79</v>
      </c>
      <c r="G79" s="7" t="s">
        <v>34</v>
      </c>
      <c r="H79" s="2" t="s">
        <v>352</v>
      </c>
      <c r="I79" s="7" t="s">
        <v>75</v>
      </c>
      <c r="J79" s="7" t="s">
        <v>36</v>
      </c>
      <c r="K79" s="7">
        <v>5</v>
      </c>
      <c r="L79" s="7">
        <v>1</v>
      </c>
      <c r="M79" s="7">
        <v>1</v>
      </c>
      <c r="N79" s="7">
        <v>3</v>
      </c>
      <c r="O79" s="7">
        <v>3</v>
      </c>
      <c r="P79" s="7">
        <v>2</v>
      </c>
      <c r="Q79" s="7">
        <v>1</v>
      </c>
      <c r="R79" s="7">
        <v>1</v>
      </c>
      <c r="S79" s="7">
        <f t="shared" ref="S79:S82" si="102">SUM(L79:R79)</f>
        <v>12</v>
      </c>
      <c r="U79" s="8">
        <f t="shared" ref="U79:U83" si="103">S79*T79</f>
        <v>0</v>
      </c>
    </row>
    <row r="80" spans="1:21" s="7" customFormat="1" ht="15.6" customHeight="1">
      <c r="A80" s="7" t="s">
        <v>27</v>
      </c>
      <c r="B80" s="7" t="s">
        <v>350</v>
      </c>
      <c r="C80" s="21">
        <v>46174</v>
      </c>
      <c r="D80" s="7" t="s">
        <v>78</v>
      </c>
      <c r="E80" s="7" t="s">
        <v>73</v>
      </c>
      <c r="F80" s="7" t="s">
        <v>79</v>
      </c>
      <c r="G80" s="7" t="s">
        <v>34</v>
      </c>
      <c r="H80" s="2" t="s">
        <v>352</v>
      </c>
      <c r="I80" s="7" t="s">
        <v>75</v>
      </c>
      <c r="J80" s="7" t="s">
        <v>61</v>
      </c>
      <c r="K80" s="7">
        <v>28</v>
      </c>
      <c r="M80" s="7">
        <v>1</v>
      </c>
      <c r="N80" s="7">
        <v>2</v>
      </c>
      <c r="O80" s="7">
        <v>2</v>
      </c>
      <c r="P80" s="7">
        <v>1</v>
      </c>
      <c r="S80" s="7">
        <f t="shared" si="102"/>
        <v>6</v>
      </c>
      <c r="U80" s="8">
        <f t="shared" si="103"/>
        <v>0</v>
      </c>
    </row>
    <row r="81" spans="1:21" s="7" customFormat="1" ht="15.6" customHeight="1">
      <c r="A81" s="7" t="s">
        <v>27</v>
      </c>
      <c r="B81" s="7" t="s">
        <v>350</v>
      </c>
      <c r="C81" s="21">
        <v>46174</v>
      </c>
      <c r="D81" s="7" t="s">
        <v>78</v>
      </c>
      <c r="E81" s="7" t="s">
        <v>73</v>
      </c>
      <c r="F81" s="7" t="s">
        <v>79</v>
      </c>
      <c r="G81" s="7" t="s">
        <v>34</v>
      </c>
      <c r="H81" s="2" t="s">
        <v>352</v>
      </c>
      <c r="I81" s="7" t="s">
        <v>75</v>
      </c>
      <c r="J81" s="7" t="s">
        <v>64</v>
      </c>
      <c r="K81" s="7">
        <v>11</v>
      </c>
      <c r="L81" s="7">
        <v>1</v>
      </c>
      <c r="M81" s="7">
        <v>1</v>
      </c>
      <c r="N81" s="7">
        <v>2</v>
      </c>
      <c r="O81" s="7">
        <v>2</v>
      </c>
      <c r="P81" s="7">
        <v>2</v>
      </c>
      <c r="Q81" s="7">
        <v>1</v>
      </c>
      <c r="S81" s="7">
        <f t="shared" si="102"/>
        <v>9</v>
      </c>
      <c r="U81" s="8">
        <f t="shared" si="103"/>
        <v>0</v>
      </c>
    </row>
    <row r="82" spans="1:21" s="7" customFormat="1" ht="15.6" customHeight="1">
      <c r="A82" s="7" t="s">
        <v>27</v>
      </c>
      <c r="B82" s="7" t="s">
        <v>350</v>
      </c>
      <c r="C82" s="21">
        <v>46174</v>
      </c>
      <c r="D82" s="7" t="s">
        <v>78</v>
      </c>
      <c r="E82" s="7" t="s">
        <v>73</v>
      </c>
      <c r="F82" s="7" t="s">
        <v>79</v>
      </c>
      <c r="G82" s="7" t="s">
        <v>34</v>
      </c>
      <c r="H82" s="2" t="s">
        <v>352</v>
      </c>
      <c r="I82" s="7" t="s">
        <v>75</v>
      </c>
      <c r="J82" s="7" t="s">
        <v>19</v>
      </c>
      <c r="L82" s="7">
        <f t="shared" ref="L82" si="104">L79*$K79+L80*$K80+L81*$K81</f>
        <v>16</v>
      </c>
      <c r="M82" s="7">
        <f t="shared" ref="M82" si="105">M79*$K79+M80*$K80+M81*$K81</f>
        <v>44</v>
      </c>
      <c r="N82" s="7">
        <f t="shared" ref="N82" si="106">N79*$K79+N80*$K80+N81*$K81</f>
        <v>93</v>
      </c>
      <c r="O82" s="7">
        <f t="shared" ref="O82" si="107">O79*$K79+O80*$K80+O81*$K81</f>
        <v>93</v>
      </c>
      <c r="P82" s="7">
        <f t="shared" ref="P82" si="108">P79*$K79+P80*$K80+P81*$K81</f>
        <v>60</v>
      </c>
      <c r="Q82" s="7">
        <f t="shared" ref="Q82" si="109">Q79*$K79+Q80*$K80+Q81*$K81</f>
        <v>16</v>
      </c>
      <c r="R82" s="7">
        <f t="shared" ref="R82" si="110">R79*$K79+R80*$K80+R81*$K81</f>
        <v>5</v>
      </c>
      <c r="S82" s="7">
        <f t="shared" si="102"/>
        <v>327</v>
      </c>
      <c r="U82" s="8">
        <f t="shared" si="103"/>
        <v>0</v>
      </c>
    </row>
    <row r="83" spans="1:21" s="7" customFormat="1" ht="15.6" customHeight="1">
      <c r="A83" s="7" t="s">
        <v>27</v>
      </c>
      <c r="B83" s="7" t="s">
        <v>350</v>
      </c>
      <c r="C83" s="21">
        <v>46174</v>
      </c>
      <c r="D83" s="7" t="s">
        <v>78</v>
      </c>
      <c r="E83" s="7" t="s">
        <v>73</v>
      </c>
      <c r="F83" s="7" t="s">
        <v>79</v>
      </c>
      <c r="G83" s="7" t="s">
        <v>34</v>
      </c>
      <c r="H83" s="2" t="s">
        <v>352</v>
      </c>
      <c r="I83" s="7" t="s">
        <v>75</v>
      </c>
      <c r="J83" s="7" t="s">
        <v>20</v>
      </c>
      <c r="L83" s="7">
        <v>14</v>
      </c>
      <c r="M83" s="7">
        <v>61</v>
      </c>
      <c r="N83" s="7">
        <v>131</v>
      </c>
      <c r="O83" s="7">
        <v>122</v>
      </c>
      <c r="P83" s="7">
        <v>64</v>
      </c>
      <c r="Q83" s="7">
        <v>25</v>
      </c>
      <c r="R83" s="7">
        <v>6</v>
      </c>
      <c r="S83" s="7">
        <f>SUM(L83:R83)</f>
        <v>423</v>
      </c>
      <c r="U83" s="8">
        <f t="shared" si="103"/>
        <v>0</v>
      </c>
    </row>
    <row r="84" spans="1:21" s="7" customFormat="1" ht="15.6" customHeight="1">
      <c r="A84" s="7" t="s">
        <v>27</v>
      </c>
      <c r="B84" s="7" t="s">
        <v>350</v>
      </c>
      <c r="C84" s="21">
        <v>46174</v>
      </c>
      <c r="D84" s="7" t="s">
        <v>78</v>
      </c>
      <c r="E84" s="7" t="s">
        <v>73</v>
      </c>
      <c r="F84" s="7" t="s">
        <v>79</v>
      </c>
      <c r="G84" s="7" t="s">
        <v>34</v>
      </c>
      <c r="H84" s="2" t="s">
        <v>352</v>
      </c>
      <c r="I84" s="7" t="s">
        <v>75</v>
      </c>
      <c r="J84" s="7" t="s">
        <v>22</v>
      </c>
      <c r="L84" s="7">
        <f>SUM(L82:L83)</f>
        <v>30</v>
      </c>
      <c r="M84" s="7">
        <f t="shared" ref="M84:R84" si="111">SUM(M82:M83)</f>
        <v>105</v>
      </c>
      <c r="N84" s="7">
        <f t="shared" si="111"/>
        <v>224</v>
      </c>
      <c r="O84" s="7">
        <f t="shared" si="111"/>
        <v>215</v>
      </c>
      <c r="P84" s="7">
        <f t="shared" si="111"/>
        <v>124</v>
      </c>
      <c r="Q84" s="7">
        <f t="shared" si="111"/>
        <v>41</v>
      </c>
      <c r="R84" s="7">
        <f t="shared" si="111"/>
        <v>11</v>
      </c>
      <c r="S84" s="7">
        <f>SUM(L84:R84)</f>
        <v>750</v>
      </c>
      <c r="T84" s="7">
        <v>15.5</v>
      </c>
      <c r="U84" s="8">
        <f>S84*T84</f>
        <v>11625</v>
      </c>
    </row>
    <row r="85" spans="1:21" s="2" customFormat="1" ht="15.6" customHeight="1">
      <c r="A85" s="2" t="s">
        <v>27</v>
      </c>
      <c r="B85" s="2" t="s">
        <v>350</v>
      </c>
      <c r="C85" s="20">
        <v>46174</v>
      </c>
      <c r="D85" s="2" t="s">
        <v>81</v>
      </c>
      <c r="E85" s="2" t="s">
        <v>73</v>
      </c>
      <c r="F85" s="2" t="s">
        <v>74</v>
      </c>
      <c r="G85" s="2" t="s">
        <v>63</v>
      </c>
      <c r="H85" s="2" t="s">
        <v>352</v>
      </c>
      <c r="I85" s="2" t="s">
        <v>80</v>
      </c>
      <c r="J85" s="2" t="s">
        <v>36</v>
      </c>
      <c r="K85" s="2">
        <v>4</v>
      </c>
      <c r="L85" s="2">
        <v>1</v>
      </c>
      <c r="M85" s="2">
        <v>1</v>
      </c>
      <c r="N85" s="2">
        <v>3</v>
      </c>
      <c r="O85" s="2">
        <v>3</v>
      </c>
      <c r="P85" s="2">
        <v>2</v>
      </c>
      <c r="Q85" s="2">
        <v>1</v>
      </c>
      <c r="R85" s="2">
        <v>1</v>
      </c>
      <c r="S85" s="2">
        <f t="shared" ref="S85:S88" si="112">SUM(L85:R85)</f>
        <v>12</v>
      </c>
      <c r="U85" s="3">
        <f t="shared" ref="U85:U89" si="113">S85*T85</f>
        <v>0</v>
      </c>
    </row>
    <row r="86" spans="1:21" s="2" customFormat="1" ht="15.6" customHeight="1">
      <c r="A86" s="2" t="s">
        <v>27</v>
      </c>
      <c r="B86" s="2" t="s">
        <v>350</v>
      </c>
      <c r="C86" s="20">
        <v>46174</v>
      </c>
      <c r="D86" s="2" t="s">
        <v>81</v>
      </c>
      <c r="E86" s="2" t="s">
        <v>73</v>
      </c>
      <c r="F86" s="2" t="s">
        <v>74</v>
      </c>
      <c r="G86" s="2" t="s">
        <v>63</v>
      </c>
      <c r="H86" s="2" t="s">
        <v>352</v>
      </c>
      <c r="I86" s="2" t="s">
        <v>80</v>
      </c>
      <c r="J86" s="2" t="s">
        <v>54</v>
      </c>
      <c r="K86" s="2">
        <v>6</v>
      </c>
      <c r="L86" s="2">
        <v>1</v>
      </c>
      <c r="M86" s="2">
        <v>1</v>
      </c>
      <c r="N86" s="2">
        <v>2</v>
      </c>
      <c r="O86" s="2">
        <v>2</v>
      </c>
      <c r="P86" s="2">
        <v>1</v>
      </c>
      <c r="Q86" s="2">
        <v>1</v>
      </c>
      <c r="S86" s="2">
        <f t="shared" si="112"/>
        <v>8</v>
      </c>
      <c r="U86" s="3">
        <f t="shared" si="113"/>
        <v>0</v>
      </c>
    </row>
    <row r="87" spans="1:21" s="2" customFormat="1" ht="15.6" customHeight="1">
      <c r="A87" s="2" t="s">
        <v>27</v>
      </c>
      <c r="B87" s="2" t="s">
        <v>350</v>
      </c>
      <c r="C87" s="20">
        <v>46174</v>
      </c>
      <c r="D87" s="2" t="s">
        <v>81</v>
      </c>
      <c r="E87" s="2" t="s">
        <v>73</v>
      </c>
      <c r="F87" s="2" t="s">
        <v>74</v>
      </c>
      <c r="G87" s="2" t="s">
        <v>63</v>
      </c>
      <c r="H87" s="2" t="s">
        <v>352</v>
      </c>
      <c r="I87" s="2" t="s">
        <v>80</v>
      </c>
      <c r="J87" s="2" t="s">
        <v>61</v>
      </c>
      <c r="K87" s="2">
        <v>15</v>
      </c>
      <c r="M87" s="2">
        <v>1</v>
      </c>
      <c r="N87" s="2">
        <v>2</v>
      </c>
      <c r="O87" s="2">
        <v>2</v>
      </c>
      <c r="P87" s="2">
        <v>1</v>
      </c>
      <c r="S87" s="2">
        <f t="shared" si="112"/>
        <v>6</v>
      </c>
      <c r="U87" s="3">
        <f t="shared" si="113"/>
        <v>0</v>
      </c>
    </row>
    <row r="88" spans="1:21" s="2" customFormat="1" ht="15.6" customHeight="1">
      <c r="A88" s="2" t="s">
        <v>27</v>
      </c>
      <c r="B88" s="2" t="s">
        <v>350</v>
      </c>
      <c r="C88" s="20">
        <v>46174</v>
      </c>
      <c r="D88" s="2" t="s">
        <v>81</v>
      </c>
      <c r="E88" s="2" t="s">
        <v>73</v>
      </c>
      <c r="F88" s="2" t="s">
        <v>74</v>
      </c>
      <c r="G88" s="2" t="s">
        <v>63</v>
      </c>
      <c r="H88" s="2" t="s">
        <v>352</v>
      </c>
      <c r="I88" s="2" t="s">
        <v>80</v>
      </c>
      <c r="J88" s="2" t="s">
        <v>19</v>
      </c>
      <c r="L88" s="2">
        <f t="shared" ref="L88" si="114">L85*$K85+L86*$K86+L87*$K87</f>
        <v>10</v>
      </c>
      <c r="M88" s="2">
        <f t="shared" ref="M88" si="115">M85*$K85+M86*$K86+M87*$K87</f>
        <v>25</v>
      </c>
      <c r="N88" s="2">
        <f t="shared" ref="N88" si="116">N85*$K85+N86*$K86+N87*$K87</f>
        <v>54</v>
      </c>
      <c r="O88" s="2">
        <f t="shared" ref="O88" si="117">O85*$K85+O86*$K86+O87*$K87</f>
        <v>54</v>
      </c>
      <c r="P88" s="2">
        <f t="shared" ref="P88" si="118">P85*$K85+P86*$K86+P87*$K87</f>
        <v>29</v>
      </c>
      <c r="Q88" s="2">
        <f t="shared" ref="Q88" si="119">Q85*$K85+Q86*$K86+Q87*$K87</f>
        <v>10</v>
      </c>
      <c r="R88" s="2">
        <f t="shared" ref="R88" si="120">R85*$K85+R86*$K86+R87*$K87</f>
        <v>4</v>
      </c>
      <c r="S88" s="2">
        <f t="shared" si="112"/>
        <v>186</v>
      </c>
      <c r="U88" s="3">
        <f t="shared" si="113"/>
        <v>0</v>
      </c>
    </row>
    <row r="89" spans="1:21" s="2" customFormat="1" ht="15.6" customHeight="1">
      <c r="A89" s="2" t="s">
        <v>27</v>
      </c>
      <c r="B89" s="2" t="s">
        <v>350</v>
      </c>
      <c r="C89" s="20">
        <v>46174</v>
      </c>
      <c r="D89" s="2" t="s">
        <v>81</v>
      </c>
      <c r="E89" s="2" t="s">
        <v>73</v>
      </c>
      <c r="F89" s="2" t="s">
        <v>74</v>
      </c>
      <c r="G89" s="2" t="s">
        <v>63</v>
      </c>
      <c r="H89" s="2" t="s">
        <v>352</v>
      </c>
      <c r="I89" s="2" t="s">
        <v>80</v>
      </c>
      <c r="J89" s="2" t="s">
        <v>20</v>
      </c>
      <c r="L89" s="2">
        <v>6</v>
      </c>
      <c r="M89" s="2">
        <v>13</v>
      </c>
      <c r="N89" s="2">
        <v>66</v>
      </c>
      <c r="O89" s="2">
        <v>72</v>
      </c>
      <c r="P89" s="2">
        <v>39</v>
      </c>
      <c r="Q89" s="2">
        <v>14</v>
      </c>
      <c r="R89" s="2">
        <v>4</v>
      </c>
      <c r="S89" s="2">
        <f>SUM(L89:R89)</f>
        <v>214</v>
      </c>
      <c r="U89" s="3">
        <f t="shared" si="113"/>
        <v>0</v>
      </c>
    </row>
    <row r="90" spans="1:21" s="2" customFormat="1" ht="15.6" customHeight="1">
      <c r="A90" s="2" t="s">
        <v>27</v>
      </c>
      <c r="B90" s="2" t="s">
        <v>350</v>
      </c>
      <c r="C90" s="20">
        <v>46174</v>
      </c>
      <c r="D90" s="2" t="s">
        <v>81</v>
      </c>
      <c r="E90" s="2" t="s">
        <v>73</v>
      </c>
      <c r="F90" s="2" t="s">
        <v>74</v>
      </c>
      <c r="G90" s="2" t="s">
        <v>63</v>
      </c>
      <c r="H90" s="2" t="s">
        <v>352</v>
      </c>
      <c r="I90" s="2" t="s">
        <v>80</v>
      </c>
      <c r="J90" s="2" t="s">
        <v>22</v>
      </c>
      <c r="L90" s="2">
        <f>SUM(L88:L89)</f>
        <v>16</v>
      </c>
      <c r="M90" s="2">
        <f t="shared" ref="M90:R90" si="121">SUM(M88:M89)</f>
        <v>38</v>
      </c>
      <c r="N90" s="2">
        <f t="shared" si="121"/>
        <v>120</v>
      </c>
      <c r="O90" s="2">
        <f t="shared" si="121"/>
        <v>126</v>
      </c>
      <c r="P90" s="2">
        <f t="shared" si="121"/>
        <v>68</v>
      </c>
      <c r="Q90" s="2">
        <f t="shared" si="121"/>
        <v>24</v>
      </c>
      <c r="R90" s="2">
        <f t="shared" si="121"/>
        <v>8</v>
      </c>
      <c r="S90" s="2">
        <f>SUM(L90:R90)</f>
        <v>400</v>
      </c>
      <c r="T90" s="2">
        <v>15.5</v>
      </c>
      <c r="U90" s="3">
        <f>S90*T90</f>
        <v>6200</v>
      </c>
    </row>
    <row r="91" spans="1:21" s="7" customFormat="1" ht="15.6" customHeight="1">
      <c r="A91" s="7" t="s">
        <v>27</v>
      </c>
      <c r="B91" s="7" t="s">
        <v>350</v>
      </c>
      <c r="C91" s="21">
        <v>46174</v>
      </c>
      <c r="D91" s="7" t="s">
        <v>82</v>
      </c>
      <c r="E91" s="7" t="s">
        <v>73</v>
      </c>
      <c r="F91" s="7" t="s">
        <v>77</v>
      </c>
      <c r="G91" s="7" t="s">
        <v>63</v>
      </c>
      <c r="H91" s="2" t="s">
        <v>352</v>
      </c>
      <c r="I91" s="7" t="s">
        <v>80</v>
      </c>
      <c r="J91" s="7" t="s">
        <v>20</v>
      </c>
      <c r="L91" s="7">
        <v>3</v>
      </c>
      <c r="M91" s="7">
        <v>22</v>
      </c>
      <c r="N91" s="7">
        <v>28</v>
      </c>
      <c r="O91" s="7">
        <v>25</v>
      </c>
      <c r="P91" s="7">
        <v>14</v>
      </c>
      <c r="Q91" s="7">
        <v>6</v>
      </c>
      <c r="R91" s="7">
        <v>2</v>
      </c>
      <c r="S91" s="7">
        <f>SUM(L91:R91)</f>
        <v>100</v>
      </c>
      <c r="U91" s="8">
        <f t="shared" ref="U91" si="122">S91*T91</f>
        <v>0</v>
      </c>
    </row>
    <row r="92" spans="1:21" s="7" customFormat="1" ht="15.6" customHeight="1">
      <c r="A92" s="7" t="s">
        <v>27</v>
      </c>
      <c r="B92" s="7" t="s">
        <v>350</v>
      </c>
      <c r="C92" s="21">
        <v>46174</v>
      </c>
      <c r="D92" s="7" t="s">
        <v>82</v>
      </c>
      <c r="E92" s="7" t="s">
        <v>73</v>
      </c>
      <c r="F92" s="7" t="s">
        <v>77</v>
      </c>
      <c r="G92" s="7" t="s">
        <v>63</v>
      </c>
      <c r="H92" s="2" t="s">
        <v>352</v>
      </c>
      <c r="I92" s="7" t="s">
        <v>80</v>
      </c>
      <c r="J92" s="7" t="s">
        <v>22</v>
      </c>
      <c r="L92" s="7">
        <f t="shared" ref="L92:R92" si="123">SUM(L91:L91)</f>
        <v>3</v>
      </c>
      <c r="M92" s="7">
        <f t="shared" si="123"/>
        <v>22</v>
      </c>
      <c r="N92" s="7">
        <f t="shared" si="123"/>
        <v>28</v>
      </c>
      <c r="O92" s="7">
        <f t="shared" si="123"/>
        <v>25</v>
      </c>
      <c r="P92" s="7">
        <f t="shared" si="123"/>
        <v>14</v>
      </c>
      <c r="Q92" s="7">
        <f t="shared" si="123"/>
        <v>6</v>
      </c>
      <c r="R92" s="7">
        <f t="shared" si="123"/>
        <v>2</v>
      </c>
      <c r="S92" s="7">
        <f>SUM(L92:R92)</f>
        <v>100</v>
      </c>
      <c r="T92" s="7">
        <v>15.5</v>
      </c>
      <c r="U92" s="8">
        <f>S92*T92</f>
        <v>1550</v>
      </c>
    </row>
    <row r="93" spans="1:21" s="2" customFormat="1" ht="15.6" customHeight="1">
      <c r="A93" s="2" t="s">
        <v>27</v>
      </c>
      <c r="B93" s="2" t="s">
        <v>350</v>
      </c>
      <c r="C93" s="20">
        <v>46174</v>
      </c>
      <c r="D93" s="2" t="s">
        <v>83</v>
      </c>
      <c r="E93" s="2" t="s">
        <v>73</v>
      </c>
      <c r="F93" s="2" t="s">
        <v>79</v>
      </c>
      <c r="G93" s="2" t="s">
        <v>63</v>
      </c>
      <c r="H93" s="2" t="s">
        <v>352</v>
      </c>
      <c r="I93" s="2" t="s">
        <v>80</v>
      </c>
      <c r="J93" s="2" t="s">
        <v>36</v>
      </c>
      <c r="K93" s="2">
        <v>5</v>
      </c>
      <c r="L93" s="2">
        <v>1</v>
      </c>
      <c r="M93" s="2">
        <v>1</v>
      </c>
      <c r="N93" s="2">
        <v>3</v>
      </c>
      <c r="O93" s="2">
        <v>3</v>
      </c>
      <c r="P93" s="2">
        <v>2</v>
      </c>
      <c r="Q93" s="2">
        <v>1</v>
      </c>
      <c r="R93" s="2">
        <v>1</v>
      </c>
      <c r="S93" s="2">
        <f t="shared" ref="S93:S96" si="124">SUM(L93:R93)</f>
        <v>12</v>
      </c>
      <c r="U93" s="3">
        <f t="shared" ref="U93:U97" si="125">S93*T93</f>
        <v>0</v>
      </c>
    </row>
    <row r="94" spans="1:21" s="2" customFormat="1" ht="15.6" customHeight="1">
      <c r="A94" s="2" t="s">
        <v>27</v>
      </c>
      <c r="B94" s="2" t="s">
        <v>350</v>
      </c>
      <c r="C94" s="20">
        <v>46174</v>
      </c>
      <c r="D94" s="2" t="s">
        <v>83</v>
      </c>
      <c r="E94" s="2" t="s">
        <v>73</v>
      </c>
      <c r="F94" s="2" t="s">
        <v>79</v>
      </c>
      <c r="G94" s="2" t="s">
        <v>63</v>
      </c>
      <c r="H94" s="2" t="s">
        <v>352</v>
      </c>
      <c r="I94" s="2" t="s">
        <v>80</v>
      </c>
      <c r="J94" s="2" t="s">
        <v>61</v>
      </c>
      <c r="K94" s="2">
        <v>28</v>
      </c>
      <c r="M94" s="2">
        <v>1</v>
      </c>
      <c r="N94" s="2">
        <v>2</v>
      </c>
      <c r="O94" s="2">
        <v>2</v>
      </c>
      <c r="P94" s="2">
        <v>1</v>
      </c>
      <c r="S94" s="2">
        <f t="shared" si="124"/>
        <v>6</v>
      </c>
      <c r="U94" s="3">
        <f t="shared" si="125"/>
        <v>0</v>
      </c>
    </row>
    <row r="95" spans="1:21" s="2" customFormat="1" ht="15.6" customHeight="1">
      <c r="A95" s="2" t="s">
        <v>27</v>
      </c>
      <c r="B95" s="2" t="s">
        <v>350</v>
      </c>
      <c r="C95" s="20">
        <v>46174</v>
      </c>
      <c r="D95" s="2" t="s">
        <v>83</v>
      </c>
      <c r="E95" s="2" t="s">
        <v>73</v>
      </c>
      <c r="F95" s="2" t="s">
        <v>79</v>
      </c>
      <c r="G95" s="2" t="s">
        <v>63</v>
      </c>
      <c r="H95" s="2" t="s">
        <v>352</v>
      </c>
      <c r="I95" s="2" t="s">
        <v>80</v>
      </c>
      <c r="J95" s="2" t="s">
        <v>64</v>
      </c>
      <c r="K95" s="2">
        <v>11</v>
      </c>
      <c r="L95" s="2">
        <v>1</v>
      </c>
      <c r="M95" s="2">
        <v>1</v>
      </c>
      <c r="N95" s="2">
        <v>2</v>
      </c>
      <c r="O95" s="2">
        <v>2</v>
      </c>
      <c r="P95" s="2">
        <v>2</v>
      </c>
      <c r="Q95" s="2">
        <v>1</v>
      </c>
      <c r="S95" s="2">
        <f t="shared" si="124"/>
        <v>9</v>
      </c>
      <c r="U95" s="3">
        <f t="shared" si="125"/>
        <v>0</v>
      </c>
    </row>
    <row r="96" spans="1:21" s="2" customFormat="1" ht="15.6" customHeight="1">
      <c r="A96" s="2" t="s">
        <v>27</v>
      </c>
      <c r="B96" s="2" t="s">
        <v>350</v>
      </c>
      <c r="C96" s="20">
        <v>46174</v>
      </c>
      <c r="D96" s="2" t="s">
        <v>83</v>
      </c>
      <c r="E96" s="2" t="s">
        <v>73</v>
      </c>
      <c r="F96" s="2" t="s">
        <v>79</v>
      </c>
      <c r="G96" s="2" t="s">
        <v>63</v>
      </c>
      <c r="H96" s="2" t="s">
        <v>352</v>
      </c>
      <c r="I96" s="2" t="s">
        <v>80</v>
      </c>
      <c r="J96" s="2" t="s">
        <v>19</v>
      </c>
      <c r="L96" s="2">
        <f t="shared" ref="L96" si="126">L93*$K93+L94*$K94+L95*$K95</f>
        <v>16</v>
      </c>
      <c r="M96" s="2">
        <f t="shared" ref="M96" si="127">M93*$K93+M94*$K94+M95*$K95</f>
        <v>44</v>
      </c>
      <c r="N96" s="2">
        <f t="shared" ref="N96" si="128">N93*$K93+N94*$K94+N95*$K95</f>
        <v>93</v>
      </c>
      <c r="O96" s="2">
        <f t="shared" ref="O96" si="129">O93*$K93+O94*$K94+O95*$K95</f>
        <v>93</v>
      </c>
      <c r="P96" s="2">
        <f t="shared" ref="P96" si="130">P93*$K93+P94*$K94+P95*$K95</f>
        <v>60</v>
      </c>
      <c r="Q96" s="2">
        <f t="shared" ref="Q96" si="131">Q93*$K93+Q94*$K94+Q95*$K95</f>
        <v>16</v>
      </c>
      <c r="R96" s="2">
        <f t="shared" ref="R96" si="132">R93*$K93+R94*$K94+R95*$K95</f>
        <v>5</v>
      </c>
      <c r="S96" s="2">
        <f t="shared" si="124"/>
        <v>327</v>
      </c>
      <c r="U96" s="3">
        <f t="shared" si="125"/>
        <v>0</v>
      </c>
    </row>
    <row r="97" spans="1:21" s="2" customFormat="1" ht="15.6" customHeight="1">
      <c r="A97" s="2" t="s">
        <v>27</v>
      </c>
      <c r="B97" s="2" t="s">
        <v>350</v>
      </c>
      <c r="C97" s="20">
        <v>46174</v>
      </c>
      <c r="D97" s="2" t="s">
        <v>83</v>
      </c>
      <c r="E97" s="2" t="s">
        <v>73</v>
      </c>
      <c r="F97" s="2" t="s">
        <v>79</v>
      </c>
      <c r="G97" s="2" t="s">
        <v>63</v>
      </c>
      <c r="H97" s="2" t="s">
        <v>352</v>
      </c>
      <c r="I97" s="2" t="s">
        <v>80</v>
      </c>
      <c r="J97" s="2" t="s">
        <v>20</v>
      </c>
      <c r="L97" s="2">
        <v>12</v>
      </c>
      <c r="M97" s="2">
        <v>54</v>
      </c>
      <c r="N97" s="2">
        <v>116</v>
      </c>
      <c r="O97" s="2">
        <v>107</v>
      </c>
      <c r="P97" s="2">
        <v>55</v>
      </c>
      <c r="Q97" s="2">
        <v>24</v>
      </c>
      <c r="R97" s="2">
        <v>5</v>
      </c>
      <c r="S97" s="2">
        <f>SUM(L97:R97)</f>
        <v>373</v>
      </c>
      <c r="U97" s="3">
        <f t="shared" si="125"/>
        <v>0</v>
      </c>
    </row>
    <row r="98" spans="1:21" s="2" customFormat="1" ht="15.6" customHeight="1">
      <c r="A98" s="2" t="s">
        <v>27</v>
      </c>
      <c r="B98" s="2" t="s">
        <v>350</v>
      </c>
      <c r="C98" s="20">
        <v>46174</v>
      </c>
      <c r="D98" s="2" t="s">
        <v>83</v>
      </c>
      <c r="E98" s="2" t="s">
        <v>73</v>
      </c>
      <c r="F98" s="2" t="s">
        <v>79</v>
      </c>
      <c r="G98" s="2" t="s">
        <v>63</v>
      </c>
      <c r="H98" s="2" t="s">
        <v>352</v>
      </c>
      <c r="I98" s="2" t="s">
        <v>80</v>
      </c>
      <c r="J98" s="2" t="s">
        <v>22</v>
      </c>
      <c r="L98" s="2">
        <f>SUM(L96:L97)</f>
        <v>28</v>
      </c>
      <c r="M98" s="2">
        <f t="shared" ref="M98:R98" si="133">SUM(M96:M97)</f>
        <v>98</v>
      </c>
      <c r="N98" s="2">
        <f t="shared" si="133"/>
        <v>209</v>
      </c>
      <c r="O98" s="2">
        <f t="shared" si="133"/>
        <v>200</v>
      </c>
      <c r="P98" s="2">
        <f t="shared" si="133"/>
        <v>115</v>
      </c>
      <c r="Q98" s="2">
        <f t="shared" si="133"/>
        <v>40</v>
      </c>
      <c r="R98" s="2">
        <f t="shared" si="133"/>
        <v>10</v>
      </c>
      <c r="S98" s="2">
        <f>SUM(L98:R98)</f>
        <v>700</v>
      </c>
      <c r="T98" s="2">
        <v>15.5</v>
      </c>
      <c r="U98" s="3">
        <f>S98*T98</f>
        <v>10850</v>
      </c>
    </row>
    <row r="99" spans="1:21" s="7" customFormat="1" ht="15.6" customHeight="1">
      <c r="A99" s="7" t="s">
        <v>27</v>
      </c>
      <c r="B99" s="7" t="s">
        <v>350</v>
      </c>
      <c r="C99" s="21">
        <v>46174</v>
      </c>
      <c r="D99" s="7" t="s">
        <v>84</v>
      </c>
      <c r="E99" s="7" t="s">
        <v>73</v>
      </c>
      <c r="F99" s="7" t="s">
        <v>74</v>
      </c>
      <c r="G99" s="7" t="s">
        <v>49</v>
      </c>
      <c r="H99" s="2" t="s">
        <v>352</v>
      </c>
      <c r="I99" s="7" t="s">
        <v>85</v>
      </c>
      <c r="J99" s="7" t="s">
        <v>47</v>
      </c>
      <c r="K99" s="7">
        <v>4</v>
      </c>
      <c r="L99" s="7">
        <v>1</v>
      </c>
      <c r="M99" s="7">
        <v>1</v>
      </c>
      <c r="N99" s="7">
        <v>3</v>
      </c>
      <c r="O99" s="7">
        <v>3</v>
      </c>
      <c r="P99" s="7">
        <v>2</v>
      </c>
      <c r="Q99" s="7">
        <v>1</v>
      </c>
      <c r="R99" s="7">
        <v>1</v>
      </c>
      <c r="S99" s="7">
        <f t="shared" ref="S99:S102" si="134">SUM(L99:R99)</f>
        <v>12</v>
      </c>
      <c r="U99" s="8">
        <f t="shared" ref="U99:U103" si="135">S99*T99</f>
        <v>0</v>
      </c>
    </row>
    <row r="100" spans="1:21" s="7" customFormat="1" ht="15.6" customHeight="1">
      <c r="A100" s="7" t="s">
        <v>27</v>
      </c>
      <c r="B100" s="7" t="s">
        <v>350</v>
      </c>
      <c r="C100" s="21">
        <v>46174</v>
      </c>
      <c r="D100" s="7" t="s">
        <v>84</v>
      </c>
      <c r="E100" s="7" t="s">
        <v>73</v>
      </c>
      <c r="F100" s="7" t="s">
        <v>74</v>
      </c>
      <c r="G100" s="7" t="s">
        <v>49</v>
      </c>
      <c r="H100" s="2" t="s">
        <v>352</v>
      </c>
      <c r="I100" s="7" t="s">
        <v>85</v>
      </c>
      <c r="J100" s="7" t="s">
        <v>36</v>
      </c>
      <c r="K100" s="7">
        <v>6</v>
      </c>
      <c r="L100" s="7">
        <v>1</v>
      </c>
      <c r="M100" s="7">
        <v>1</v>
      </c>
      <c r="N100" s="7">
        <v>2</v>
      </c>
      <c r="O100" s="7">
        <v>2</v>
      </c>
      <c r="P100" s="7">
        <v>1</v>
      </c>
      <c r="Q100" s="7">
        <v>1</v>
      </c>
      <c r="S100" s="7">
        <f t="shared" si="134"/>
        <v>8</v>
      </c>
      <c r="U100" s="8">
        <f t="shared" si="135"/>
        <v>0</v>
      </c>
    </row>
    <row r="101" spans="1:21" s="7" customFormat="1" ht="15.6" customHeight="1">
      <c r="A101" s="7" t="s">
        <v>27</v>
      </c>
      <c r="B101" s="7" t="s">
        <v>350</v>
      </c>
      <c r="C101" s="21">
        <v>46174</v>
      </c>
      <c r="D101" s="7" t="s">
        <v>84</v>
      </c>
      <c r="E101" s="7" t="s">
        <v>73</v>
      </c>
      <c r="F101" s="7" t="s">
        <v>74</v>
      </c>
      <c r="G101" s="7" t="s">
        <v>49</v>
      </c>
      <c r="H101" s="2" t="s">
        <v>352</v>
      </c>
      <c r="I101" s="7" t="s">
        <v>85</v>
      </c>
      <c r="J101" s="7" t="s">
        <v>54</v>
      </c>
      <c r="K101" s="7">
        <v>15</v>
      </c>
      <c r="M101" s="7">
        <v>1</v>
      </c>
      <c r="N101" s="7">
        <v>2</v>
      </c>
      <c r="O101" s="7">
        <v>2</v>
      </c>
      <c r="P101" s="7">
        <v>1</v>
      </c>
      <c r="S101" s="7">
        <f t="shared" si="134"/>
        <v>6</v>
      </c>
      <c r="U101" s="8">
        <f t="shared" si="135"/>
        <v>0</v>
      </c>
    </row>
    <row r="102" spans="1:21" s="7" customFormat="1" ht="15.6" customHeight="1">
      <c r="A102" s="7" t="s">
        <v>27</v>
      </c>
      <c r="B102" s="7" t="s">
        <v>350</v>
      </c>
      <c r="C102" s="21">
        <v>46174</v>
      </c>
      <c r="D102" s="7" t="s">
        <v>84</v>
      </c>
      <c r="E102" s="7" t="s">
        <v>73</v>
      </c>
      <c r="F102" s="7" t="s">
        <v>74</v>
      </c>
      <c r="G102" s="7" t="s">
        <v>49</v>
      </c>
      <c r="H102" s="2" t="s">
        <v>352</v>
      </c>
      <c r="I102" s="7" t="s">
        <v>85</v>
      </c>
      <c r="J102" s="7" t="s">
        <v>19</v>
      </c>
      <c r="L102" s="7">
        <f t="shared" ref="L102" si="136">L99*$K99+L100*$K100+L101*$K101</f>
        <v>10</v>
      </c>
      <c r="M102" s="7">
        <f t="shared" ref="M102" si="137">M99*$K99+M100*$K100+M101*$K101</f>
        <v>25</v>
      </c>
      <c r="N102" s="7">
        <f t="shared" ref="N102" si="138">N99*$K99+N100*$K100+N101*$K101</f>
        <v>54</v>
      </c>
      <c r="O102" s="7">
        <f t="shared" ref="O102" si="139">O99*$K99+O100*$K100+O101*$K101</f>
        <v>54</v>
      </c>
      <c r="P102" s="7">
        <f t="shared" ref="P102" si="140">P99*$K99+P100*$K100+P101*$K101</f>
        <v>29</v>
      </c>
      <c r="Q102" s="7">
        <f t="shared" ref="Q102" si="141">Q99*$K99+Q100*$K100+Q101*$K101</f>
        <v>10</v>
      </c>
      <c r="R102" s="7">
        <f t="shared" ref="R102" si="142">R99*$K99+R100*$K100+R101*$K101</f>
        <v>4</v>
      </c>
      <c r="S102" s="7">
        <f t="shared" si="134"/>
        <v>186</v>
      </c>
      <c r="U102" s="8">
        <f t="shared" si="135"/>
        <v>0</v>
      </c>
    </row>
    <row r="103" spans="1:21" s="7" customFormat="1" ht="15.6" customHeight="1">
      <c r="A103" s="7" t="s">
        <v>27</v>
      </c>
      <c r="B103" s="7" t="s">
        <v>350</v>
      </c>
      <c r="C103" s="21">
        <v>46174</v>
      </c>
      <c r="D103" s="7" t="s">
        <v>84</v>
      </c>
      <c r="E103" s="7" t="s">
        <v>73</v>
      </c>
      <c r="F103" s="7" t="s">
        <v>74</v>
      </c>
      <c r="G103" s="7" t="s">
        <v>49</v>
      </c>
      <c r="H103" s="2" t="s">
        <v>352</v>
      </c>
      <c r="I103" s="7" t="s">
        <v>85</v>
      </c>
      <c r="J103" s="7" t="s">
        <v>20</v>
      </c>
      <c r="L103" s="7">
        <v>6</v>
      </c>
      <c r="M103" s="7">
        <v>13</v>
      </c>
      <c r="N103" s="7">
        <v>66</v>
      </c>
      <c r="O103" s="7">
        <v>72</v>
      </c>
      <c r="P103" s="7">
        <v>39</v>
      </c>
      <c r="Q103" s="7">
        <v>14</v>
      </c>
      <c r="R103" s="7">
        <v>4</v>
      </c>
      <c r="S103" s="7">
        <f>SUM(L103:R103)</f>
        <v>214</v>
      </c>
      <c r="U103" s="8">
        <f t="shared" si="135"/>
        <v>0</v>
      </c>
    </row>
    <row r="104" spans="1:21" s="7" customFormat="1" ht="15.6" customHeight="1">
      <c r="A104" s="7" t="s">
        <v>27</v>
      </c>
      <c r="B104" s="7" t="s">
        <v>350</v>
      </c>
      <c r="C104" s="21">
        <v>46174</v>
      </c>
      <c r="D104" s="7" t="s">
        <v>84</v>
      </c>
      <c r="E104" s="7" t="s">
        <v>73</v>
      </c>
      <c r="F104" s="7" t="s">
        <v>74</v>
      </c>
      <c r="G104" s="7" t="s">
        <v>49</v>
      </c>
      <c r="H104" s="2" t="s">
        <v>352</v>
      </c>
      <c r="I104" s="7" t="s">
        <v>85</v>
      </c>
      <c r="J104" s="7" t="s">
        <v>22</v>
      </c>
      <c r="L104" s="7">
        <f>SUM(L102:L103)</f>
        <v>16</v>
      </c>
      <c r="M104" s="7">
        <f t="shared" ref="M104:R104" si="143">SUM(M102:M103)</f>
        <v>38</v>
      </c>
      <c r="N104" s="7">
        <f t="shared" si="143"/>
        <v>120</v>
      </c>
      <c r="O104" s="7">
        <f t="shared" si="143"/>
        <v>126</v>
      </c>
      <c r="P104" s="7">
        <f t="shared" si="143"/>
        <v>68</v>
      </c>
      <c r="Q104" s="7">
        <f t="shared" si="143"/>
        <v>24</v>
      </c>
      <c r="R104" s="7">
        <f t="shared" si="143"/>
        <v>8</v>
      </c>
      <c r="S104" s="7">
        <f>SUM(L104:R104)</f>
        <v>400</v>
      </c>
      <c r="T104" s="7">
        <v>15.5</v>
      </c>
      <c r="U104" s="8">
        <f>S104*T104</f>
        <v>6200</v>
      </c>
    </row>
    <row r="105" spans="1:21" s="2" customFormat="1" ht="15.6" customHeight="1">
      <c r="A105" s="2" t="s">
        <v>27</v>
      </c>
      <c r="B105" s="2" t="s">
        <v>350</v>
      </c>
      <c r="C105" s="20">
        <v>46174</v>
      </c>
      <c r="D105" s="2" t="s">
        <v>86</v>
      </c>
      <c r="E105" s="2" t="s">
        <v>73</v>
      </c>
      <c r="F105" s="2" t="s">
        <v>77</v>
      </c>
      <c r="G105" s="2" t="s">
        <v>49</v>
      </c>
      <c r="H105" s="2" t="s">
        <v>352</v>
      </c>
      <c r="I105" s="2" t="s">
        <v>85</v>
      </c>
      <c r="J105" s="2" t="s">
        <v>20</v>
      </c>
      <c r="L105" s="2">
        <v>3</v>
      </c>
      <c r="M105" s="2">
        <v>22</v>
      </c>
      <c r="N105" s="2">
        <v>28</v>
      </c>
      <c r="O105" s="2">
        <v>25</v>
      </c>
      <c r="P105" s="2">
        <v>14</v>
      </c>
      <c r="Q105" s="2">
        <v>6</v>
      </c>
      <c r="R105" s="2">
        <v>2</v>
      </c>
      <c r="S105" s="2">
        <f>SUM(L105:R105)</f>
        <v>100</v>
      </c>
      <c r="U105" s="3">
        <f t="shared" ref="U105" si="144">S105*T105</f>
        <v>0</v>
      </c>
    </row>
    <row r="106" spans="1:21" s="2" customFormat="1" ht="15.6" customHeight="1">
      <c r="A106" s="2" t="s">
        <v>27</v>
      </c>
      <c r="B106" s="2" t="s">
        <v>350</v>
      </c>
      <c r="C106" s="20">
        <v>46174</v>
      </c>
      <c r="D106" s="2" t="s">
        <v>86</v>
      </c>
      <c r="E106" s="2" t="s">
        <v>73</v>
      </c>
      <c r="F106" s="2" t="s">
        <v>77</v>
      </c>
      <c r="G106" s="2" t="s">
        <v>49</v>
      </c>
      <c r="H106" s="2" t="s">
        <v>352</v>
      </c>
      <c r="I106" s="2" t="s">
        <v>85</v>
      </c>
      <c r="J106" s="2" t="s">
        <v>22</v>
      </c>
      <c r="L106" s="2">
        <f t="shared" ref="L106:R106" si="145">SUM(L105:L105)</f>
        <v>3</v>
      </c>
      <c r="M106" s="2">
        <f t="shared" si="145"/>
        <v>22</v>
      </c>
      <c r="N106" s="2">
        <f t="shared" si="145"/>
        <v>28</v>
      </c>
      <c r="O106" s="2">
        <f t="shared" si="145"/>
        <v>25</v>
      </c>
      <c r="P106" s="2">
        <f t="shared" si="145"/>
        <v>14</v>
      </c>
      <c r="Q106" s="2">
        <f t="shared" si="145"/>
        <v>6</v>
      </c>
      <c r="R106" s="2">
        <f t="shared" si="145"/>
        <v>2</v>
      </c>
      <c r="S106" s="2">
        <f>SUM(L106:R106)</f>
        <v>100</v>
      </c>
      <c r="T106" s="2">
        <v>15.5</v>
      </c>
      <c r="U106" s="3">
        <f>S106*T106</f>
        <v>1550</v>
      </c>
    </row>
    <row r="107" spans="1:21" s="7" customFormat="1" ht="15.6" customHeight="1">
      <c r="A107" s="7" t="s">
        <v>27</v>
      </c>
      <c r="B107" s="7" t="s">
        <v>350</v>
      </c>
      <c r="C107" s="21">
        <v>46174</v>
      </c>
      <c r="D107" s="7" t="s">
        <v>87</v>
      </c>
      <c r="E107" s="7" t="s">
        <v>73</v>
      </c>
      <c r="F107" s="7" t="s">
        <v>79</v>
      </c>
      <c r="G107" s="7" t="s">
        <v>49</v>
      </c>
      <c r="H107" s="2" t="s">
        <v>352</v>
      </c>
      <c r="I107" s="7" t="s">
        <v>85</v>
      </c>
      <c r="J107" s="7" t="s">
        <v>47</v>
      </c>
      <c r="K107" s="7">
        <v>5</v>
      </c>
      <c r="L107" s="7">
        <v>1</v>
      </c>
      <c r="M107" s="7">
        <v>1</v>
      </c>
      <c r="N107" s="7">
        <v>3</v>
      </c>
      <c r="O107" s="7">
        <v>3</v>
      </c>
      <c r="P107" s="7">
        <v>2</v>
      </c>
      <c r="Q107" s="7">
        <v>1</v>
      </c>
      <c r="R107" s="7">
        <v>1</v>
      </c>
      <c r="S107" s="7">
        <f t="shared" ref="S107:S110" si="146">SUM(L107:R107)</f>
        <v>12</v>
      </c>
      <c r="U107" s="8">
        <f t="shared" ref="U107:U111" si="147">S107*T107</f>
        <v>0</v>
      </c>
    </row>
    <row r="108" spans="1:21" s="7" customFormat="1" ht="15.6" customHeight="1">
      <c r="A108" s="7" t="s">
        <v>27</v>
      </c>
      <c r="B108" s="7" t="s">
        <v>350</v>
      </c>
      <c r="C108" s="21">
        <v>46174</v>
      </c>
      <c r="D108" s="7" t="s">
        <v>87</v>
      </c>
      <c r="E108" s="7" t="s">
        <v>73</v>
      </c>
      <c r="F108" s="7" t="s">
        <v>79</v>
      </c>
      <c r="G108" s="7" t="s">
        <v>49</v>
      </c>
      <c r="H108" s="2" t="s">
        <v>352</v>
      </c>
      <c r="I108" s="7" t="s">
        <v>85</v>
      </c>
      <c r="J108" s="7" t="s">
        <v>54</v>
      </c>
      <c r="K108" s="7">
        <v>22</v>
      </c>
      <c r="M108" s="7">
        <v>1</v>
      </c>
      <c r="N108" s="7">
        <v>2</v>
      </c>
      <c r="O108" s="7">
        <v>2</v>
      </c>
      <c r="P108" s="7">
        <v>1</v>
      </c>
      <c r="S108" s="7">
        <f t="shared" si="146"/>
        <v>6</v>
      </c>
      <c r="U108" s="8">
        <f t="shared" si="147"/>
        <v>0</v>
      </c>
    </row>
    <row r="109" spans="1:21" s="7" customFormat="1" ht="15.6" customHeight="1">
      <c r="A109" s="7" t="s">
        <v>27</v>
      </c>
      <c r="B109" s="7" t="s">
        <v>350</v>
      </c>
      <c r="C109" s="21">
        <v>46174</v>
      </c>
      <c r="D109" s="7" t="s">
        <v>87</v>
      </c>
      <c r="E109" s="7" t="s">
        <v>73</v>
      </c>
      <c r="F109" s="7" t="s">
        <v>79</v>
      </c>
      <c r="G109" s="7" t="s">
        <v>49</v>
      </c>
      <c r="H109" s="2" t="s">
        <v>352</v>
      </c>
      <c r="I109" s="7" t="s">
        <v>85</v>
      </c>
      <c r="J109" s="7" t="s">
        <v>61</v>
      </c>
      <c r="K109" s="7">
        <v>11</v>
      </c>
      <c r="L109" s="7">
        <v>1</v>
      </c>
      <c r="M109" s="7">
        <v>1</v>
      </c>
      <c r="N109" s="7">
        <v>2</v>
      </c>
      <c r="O109" s="7">
        <v>2</v>
      </c>
      <c r="P109" s="7">
        <v>2</v>
      </c>
      <c r="Q109" s="7">
        <v>1</v>
      </c>
      <c r="S109" s="7">
        <f t="shared" si="146"/>
        <v>9</v>
      </c>
      <c r="U109" s="8">
        <f t="shared" si="147"/>
        <v>0</v>
      </c>
    </row>
    <row r="110" spans="1:21" s="7" customFormat="1" ht="15.6" customHeight="1">
      <c r="A110" s="7" t="s">
        <v>27</v>
      </c>
      <c r="B110" s="7" t="s">
        <v>350</v>
      </c>
      <c r="C110" s="21">
        <v>46174</v>
      </c>
      <c r="D110" s="7" t="s">
        <v>87</v>
      </c>
      <c r="E110" s="7" t="s">
        <v>73</v>
      </c>
      <c r="F110" s="7" t="s">
        <v>79</v>
      </c>
      <c r="G110" s="7" t="s">
        <v>49</v>
      </c>
      <c r="H110" s="2" t="s">
        <v>352</v>
      </c>
      <c r="I110" s="7" t="s">
        <v>85</v>
      </c>
      <c r="J110" s="7" t="s">
        <v>19</v>
      </c>
      <c r="L110" s="7">
        <f t="shared" ref="L110" si="148">L107*$K107+L108*$K108+L109*$K109</f>
        <v>16</v>
      </c>
      <c r="M110" s="7">
        <f t="shared" ref="M110" si="149">M107*$K107+M108*$K108+M109*$K109</f>
        <v>38</v>
      </c>
      <c r="N110" s="7">
        <f t="shared" ref="N110" si="150">N107*$K107+N108*$K108+N109*$K109</f>
        <v>81</v>
      </c>
      <c r="O110" s="7">
        <f t="shared" ref="O110" si="151">O107*$K107+O108*$K108+O109*$K109</f>
        <v>81</v>
      </c>
      <c r="P110" s="7">
        <f t="shared" ref="P110" si="152">P107*$K107+P108*$K108+P109*$K109</f>
        <v>54</v>
      </c>
      <c r="Q110" s="7">
        <f t="shared" ref="Q110" si="153">Q107*$K107+Q108*$K108+Q109*$K109</f>
        <v>16</v>
      </c>
      <c r="R110" s="7">
        <f t="shared" ref="R110" si="154">R107*$K107+R108*$K108+R109*$K109</f>
        <v>5</v>
      </c>
      <c r="S110" s="7">
        <f t="shared" si="146"/>
        <v>291</v>
      </c>
      <c r="U110" s="8">
        <f t="shared" si="147"/>
        <v>0</v>
      </c>
    </row>
    <row r="111" spans="1:21" s="7" customFormat="1" ht="15.6" customHeight="1">
      <c r="A111" s="7" t="s">
        <v>27</v>
      </c>
      <c r="B111" s="7" t="s">
        <v>350</v>
      </c>
      <c r="C111" s="21">
        <v>46174</v>
      </c>
      <c r="D111" s="7" t="s">
        <v>87</v>
      </c>
      <c r="E111" s="7" t="s">
        <v>73</v>
      </c>
      <c r="F111" s="7" t="s">
        <v>79</v>
      </c>
      <c r="G111" s="7" t="s">
        <v>49</v>
      </c>
      <c r="H111" s="2" t="s">
        <v>352</v>
      </c>
      <c r="I111" s="7" t="s">
        <v>85</v>
      </c>
      <c r="J111" s="7" t="s">
        <v>20</v>
      </c>
      <c r="L111" s="7">
        <v>8</v>
      </c>
      <c r="M111" s="7">
        <v>46</v>
      </c>
      <c r="N111" s="7">
        <v>98</v>
      </c>
      <c r="O111" s="7">
        <v>91</v>
      </c>
      <c r="P111" s="7">
        <v>45</v>
      </c>
      <c r="Q111" s="7">
        <v>17</v>
      </c>
      <c r="R111" s="7">
        <v>4</v>
      </c>
      <c r="S111" s="7">
        <f>SUM(L111:R111)</f>
        <v>309</v>
      </c>
      <c r="U111" s="8">
        <f t="shared" si="147"/>
        <v>0</v>
      </c>
    </row>
    <row r="112" spans="1:21" s="7" customFormat="1" ht="15.6" customHeight="1">
      <c r="A112" s="7" t="s">
        <v>27</v>
      </c>
      <c r="B112" s="7" t="s">
        <v>350</v>
      </c>
      <c r="C112" s="21">
        <v>46174</v>
      </c>
      <c r="D112" s="7" t="s">
        <v>87</v>
      </c>
      <c r="E112" s="7" t="s">
        <v>73</v>
      </c>
      <c r="F112" s="7" t="s">
        <v>79</v>
      </c>
      <c r="G112" s="7" t="s">
        <v>49</v>
      </c>
      <c r="H112" s="2" t="s">
        <v>352</v>
      </c>
      <c r="I112" s="7" t="s">
        <v>85</v>
      </c>
      <c r="J112" s="7" t="s">
        <v>22</v>
      </c>
      <c r="L112" s="7">
        <f>SUM(L110:L111)</f>
        <v>24</v>
      </c>
      <c r="M112" s="7">
        <f t="shared" ref="M112:R112" si="155">SUM(M110:M111)</f>
        <v>84</v>
      </c>
      <c r="N112" s="7">
        <f t="shared" si="155"/>
        <v>179</v>
      </c>
      <c r="O112" s="7">
        <f t="shared" si="155"/>
        <v>172</v>
      </c>
      <c r="P112" s="7">
        <f t="shared" si="155"/>
        <v>99</v>
      </c>
      <c r="Q112" s="7">
        <f t="shared" si="155"/>
        <v>33</v>
      </c>
      <c r="R112" s="7">
        <f t="shared" si="155"/>
        <v>9</v>
      </c>
      <c r="S112" s="7">
        <f>SUM(L112:R112)</f>
        <v>600</v>
      </c>
      <c r="T112" s="7">
        <v>15.5</v>
      </c>
      <c r="U112" s="8">
        <f>S112*T112</f>
        <v>9300</v>
      </c>
    </row>
    <row r="113" spans="1:21" s="2" customFormat="1" ht="15.6" customHeight="1">
      <c r="A113" s="2" t="s">
        <v>27</v>
      </c>
      <c r="B113" s="2" t="s">
        <v>350</v>
      </c>
      <c r="C113" s="20">
        <v>46174</v>
      </c>
      <c r="D113" s="2" t="s">
        <v>88</v>
      </c>
      <c r="E113" s="2" t="s">
        <v>73</v>
      </c>
      <c r="F113" s="2" t="s">
        <v>74</v>
      </c>
      <c r="G113" s="2" t="s">
        <v>58</v>
      </c>
      <c r="H113" s="2" t="s">
        <v>352</v>
      </c>
      <c r="I113" s="2" t="s">
        <v>89</v>
      </c>
      <c r="J113" s="2" t="s">
        <v>47</v>
      </c>
      <c r="K113" s="2">
        <v>3</v>
      </c>
      <c r="L113" s="2">
        <v>1</v>
      </c>
      <c r="M113" s="2">
        <v>1</v>
      </c>
      <c r="N113" s="2">
        <v>3</v>
      </c>
      <c r="O113" s="2">
        <v>3</v>
      </c>
      <c r="P113" s="2">
        <v>2</v>
      </c>
      <c r="Q113" s="2">
        <v>1</v>
      </c>
      <c r="R113" s="2">
        <v>1</v>
      </c>
      <c r="S113" s="2">
        <f t="shared" ref="S113:S116" si="156">SUM(L113:R113)</f>
        <v>12</v>
      </c>
      <c r="U113" s="3">
        <f t="shared" ref="U113:U117" si="157">S113*T113</f>
        <v>0</v>
      </c>
    </row>
    <row r="114" spans="1:21" s="2" customFormat="1" ht="15.6" customHeight="1">
      <c r="A114" s="2" t="s">
        <v>27</v>
      </c>
      <c r="B114" s="2" t="s">
        <v>350</v>
      </c>
      <c r="C114" s="20">
        <v>46174</v>
      </c>
      <c r="D114" s="2" t="s">
        <v>88</v>
      </c>
      <c r="E114" s="2" t="s">
        <v>73</v>
      </c>
      <c r="F114" s="2" t="s">
        <v>74</v>
      </c>
      <c r="G114" s="2" t="s">
        <v>58</v>
      </c>
      <c r="H114" s="2" t="s">
        <v>352</v>
      </c>
      <c r="I114" s="2" t="s">
        <v>89</v>
      </c>
      <c r="J114" s="2" t="s">
        <v>36</v>
      </c>
      <c r="K114" s="2">
        <v>5</v>
      </c>
      <c r="L114" s="2">
        <v>1</v>
      </c>
      <c r="M114" s="2">
        <v>1</v>
      </c>
      <c r="N114" s="2">
        <v>2</v>
      </c>
      <c r="O114" s="2">
        <v>2</v>
      </c>
      <c r="P114" s="2">
        <v>1</v>
      </c>
      <c r="Q114" s="2">
        <v>1</v>
      </c>
      <c r="S114" s="2">
        <f t="shared" si="156"/>
        <v>8</v>
      </c>
      <c r="U114" s="3">
        <f t="shared" si="157"/>
        <v>0</v>
      </c>
    </row>
    <row r="115" spans="1:21" s="2" customFormat="1" ht="15.6" customHeight="1">
      <c r="A115" s="2" t="s">
        <v>27</v>
      </c>
      <c r="B115" s="2" t="s">
        <v>350</v>
      </c>
      <c r="C115" s="20">
        <v>46174</v>
      </c>
      <c r="D115" s="2" t="s">
        <v>88</v>
      </c>
      <c r="E115" s="2" t="s">
        <v>73</v>
      </c>
      <c r="F115" s="2" t="s">
        <v>74</v>
      </c>
      <c r="G115" s="2" t="s">
        <v>58</v>
      </c>
      <c r="H115" s="2" t="s">
        <v>352</v>
      </c>
      <c r="I115" s="2" t="s">
        <v>89</v>
      </c>
      <c r="J115" s="2" t="s">
        <v>54</v>
      </c>
      <c r="K115" s="2">
        <v>11</v>
      </c>
      <c r="M115" s="2">
        <v>1</v>
      </c>
      <c r="N115" s="2">
        <v>2</v>
      </c>
      <c r="O115" s="2">
        <v>2</v>
      </c>
      <c r="P115" s="2">
        <v>1</v>
      </c>
      <c r="S115" s="2">
        <f t="shared" si="156"/>
        <v>6</v>
      </c>
      <c r="U115" s="3">
        <f t="shared" si="157"/>
        <v>0</v>
      </c>
    </row>
    <row r="116" spans="1:21" s="2" customFormat="1" ht="15.6" customHeight="1">
      <c r="A116" s="2" t="s">
        <v>27</v>
      </c>
      <c r="B116" s="2" t="s">
        <v>350</v>
      </c>
      <c r="C116" s="20">
        <v>46174</v>
      </c>
      <c r="D116" s="2" t="s">
        <v>88</v>
      </c>
      <c r="E116" s="2" t="s">
        <v>73</v>
      </c>
      <c r="F116" s="2" t="s">
        <v>74</v>
      </c>
      <c r="G116" s="2" t="s">
        <v>58</v>
      </c>
      <c r="H116" s="2" t="s">
        <v>352</v>
      </c>
      <c r="I116" s="2" t="s">
        <v>89</v>
      </c>
      <c r="J116" s="2" t="s">
        <v>19</v>
      </c>
      <c r="L116" s="2">
        <f t="shared" ref="L116" si="158">L113*$K113+L114*$K114+L115*$K115</f>
        <v>8</v>
      </c>
      <c r="M116" s="2">
        <f t="shared" ref="M116" si="159">M113*$K113+M114*$K114+M115*$K115</f>
        <v>19</v>
      </c>
      <c r="N116" s="2">
        <f t="shared" ref="N116" si="160">N113*$K113+N114*$K114+N115*$K115</f>
        <v>41</v>
      </c>
      <c r="O116" s="2">
        <f t="shared" ref="O116" si="161">O113*$K113+O114*$K114+O115*$K115</f>
        <v>41</v>
      </c>
      <c r="P116" s="2">
        <f t="shared" ref="P116" si="162">P113*$K113+P114*$K114+P115*$K115</f>
        <v>22</v>
      </c>
      <c r="Q116" s="2">
        <f t="shared" ref="Q116" si="163">Q113*$K113+Q114*$K114+Q115*$K115</f>
        <v>8</v>
      </c>
      <c r="R116" s="2">
        <f t="shared" ref="R116" si="164">R113*$K113+R114*$K114+R115*$K115</f>
        <v>3</v>
      </c>
      <c r="S116" s="2">
        <f t="shared" si="156"/>
        <v>142</v>
      </c>
      <c r="U116" s="3">
        <f t="shared" si="157"/>
        <v>0</v>
      </c>
    </row>
    <row r="117" spans="1:21" s="2" customFormat="1" ht="15.6" customHeight="1">
      <c r="A117" s="2" t="s">
        <v>27</v>
      </c>
      <c r="B117" s="2" t="s">
        <v>350</v>
      </c>
      <c r="C117" s="20">
        <v>46174</v>
      </c>
      <c r="D117" s="2" t="s">
        <v>88</v>
      </c>
      <c r="E117" s="2" t="s">
        <v>73</v>
      </c>
      <c r="F117" s="2" t="s">
        <v>74</v>
      </c>
      <c r="G117" s="2" t="s">
        <v>58</v>
      </c>
      <c r="H117" s="2" t="s">
        <v>352</v>
      </c>
      <c r="I117" s="2" t="s">
        <v>89</v>
      </c>
      <c r="J117" s="2" t="s">
        <v>20</v>
      </c>
      <c r="L117" s="2">
        <v>4</v>
      </c>
      <c r="M117" s="2">
        <v>10</v>
      </c>
      <c r="N117" s="2">
        <v>49</v>
      </c>
      <c r="O117" s="2">
        <v>53</v>
      </c>
      <c r="P117" s="2">
        <v>29</v>
      </c>
      <c r="Q117" s="2">
        <v>10</v>
      </c>
      <c r="R117" s="2">
        <v>3</v>
      </c>
      <c r="S117" s="2">
        <f>SUM(L117:R117)</f>
        <v>158</v>
      </c>
      <c r="U117" s="3">
        <f t="shared" si="157"/>
        <v>0</v>
      </c>
    </row>
    <row r="118" spans="1:21" s="2" customFormat="1" ht="15.6" customHeight="1">
      <c r="A118" s="2" t="s">
        <v>27</v>
      </c>
      <c r="B118" s="2" t="s">
        <v>350</v>
      </c>
      <c r="C118" s="20">
        <v>46174</v>
      </c>
      <c r="D118" s="2" t="s">
        <v>88</v>
      </c>
      <c r="E118" s="2" t="s">
        <v>73</v>
      </c>
      <c r="F118" s="2" t="s">
        <v>74</v>
      </c>
      <c r="G118" s="2" t="s">
        <v>58</v>
      </c>
      <c r="H118" s="2" t="s">
        <v>352</v>
      </c>
      <c r="I118" s="2" t="s">
        <v>89</v>
      </c>
      <c r="J118" s="2" t="s">
        <v>22</v>
      </c>
      <c r="L118" s="2">
        <f>SUM(L116:L117)</f>
        <v>12</v>
      </c>
      <c r="M118" s="2">
        <f t="shared" ref="M118:R118" si="165">SUM(M116:M117)</f>
        <v>29</v>
      </c>
      <c r="N118" s="2">
        <f t="shared" si="165"/>
        <v>90</v>
      </c>
      <c r="O118" s="2">
        <f t="shared" si="165"/>
        <v>94</v>
      </c>
      <c r="P118" s="2">
        <f t="shared" si="165"/>
        <v>51</v>
      </c>
      <c r="Q118" s="2">
        <f t="shared" si="165"/>
        <v>18</v>
      </c>
      <c r="R118" s="2">
        <f t="shared" si="165"/>
        <v>6</v>
      </c>
      <c r="S118" s="2">
        <f>SUM(L118:R118)</f>
        <v>300</v>
      </c>
      <c r="T118" s="2">
        <v>15.5</v>
      </c>
      <c r="U118" s="3">
        <f>S118*T118</f>
        <v>4650</v>
      </c>
    </row>
    <row r="119" spans="1:21" s="7" customFormat="1" ht="15.6" customHeight="1">
      <c r="A119" s="7" t="s">
        <v>27</v>
      </c>
      <c r="B119" s="7" t="s">
        <v>350</v>
      </c>
      <c r="C119" s="21">
        <v>46174</v>
      </c>
      <c r="D119" s="7" t="s">
        <v>90</v>
      </c>
      <c r="E119" s="7" t="s">
        <v>73</v>
      </c>
      <c r="F119" s="7" t="s">
        <v>77</v>
      </c>
      <c r="G119" s="7" t="s">
        <v>58</v>
      </c>
      <c r="H119" s="2" t="s">
        <v>352</v>
      </c>
      <c r="I119" s="7" t="s">
        <v>89</v>
      </c>
      <c r="J119" s="7" t="s">
        <v>20</v>
      </c>
      <c r="L119" s="7">
        <v>3</v>
      </c>
      <c r="M119" s="7">
        <v>22</v>
      </c>
      <c r="N119" s="7">
        <v>28</v>
      </c>
      <c r="O119" s="7">
        <v>25</v>
      </c>
      <c r="P119" s="7">
        <v>14</v>
      </c>
      <c r="Q119" s="7">
        <v>6</v>
      </c>
      <c r="R119" s="7">
        <v>2</v>
      </c>
      <c r="S119" s="7">
        <f>SUM(L119:R119)</f>
        <v>100</v>
      </c>
      <c r="U119" s="8">
        <f t="shared" ref="U119" si="166">S119*T119</f>
        <v>0</v>
      </c>
    </row>
    <row r="120" spans="1:21" s="7" customFormat="1" ht="15.6" customHeight="1">
      <c r="A120" s="7" t="s">
        <v>27</v>
      </c>
      <c r="B120" s="7" t="s">
        <v>350</v>
      </c>
      <c r="C120" s="21">
        <v>46174</v>
      </c>
      <c r="D120" s="7" t="s">
        <v>90</v>
      </c>
      <c r="E120" s="7" t="s">
        <v>73</v>
      </c>
      <c r="F120" s="7" t="s">
        <v>77</v>
      </c>
      <c r="G120" s="7" t="s">
        <v>58</v>
      </c>
      <c r="H120" s="2" t="s">
        <v>352</v>
      </c>
      <c r="I120" s="7" t="s">
        <v>89</v>
      </c>
      <c r="J120" s="7" t="s">
        <v>22</v>
      </c>
      <c r="L120" s="7">
        <f t="shared" ref="L120:R120" si="167">SUM(L119:L119)</f>
        <v>3</v>
      </c>
      <c r="M120" s="7">
        <f t="shared" si="167"/>
        <v>22</v>
      </c>
      <c r="N120" s="7">
        <f t="shared" si="167"/>
        <v>28</v>
      </c>
      <c r="O120" s="7">
        <f t="shared" si="167"/>
        <v>25</v>
      </c>
      <c r="P120" s="7">
        <f t="shared" si="167"/>
        <v>14</v>
      </c>
      <c r="Q120" s="7">
        <f t="shared" si="167"/>
        <v>6</v>
      </c>
      <c r="R120" s="7">
        <f t="shared" si="167"/>
        <v>2</v>
      </c>
      <c r="S120" s="7">
        <f>SUM(L120:R120)</f>
        <v>100</v>
      </c>
      <c r="T120" s="7">
        <v>15.5</v>
      </c>
      <c r="U120" s="8">
        <f>S120*T120</f>
        <v>1550</v>
      </c>
    </row>
    <row r="121" spans="1:21" s="2" customFormat="1" ht="15.6" customHeight="1">
      <c r="A121" s="2" t="s">
        <v>27</v>
      </c>
      <c r="B121" s="2" t="s">
        <v>350</v>
      </c>
      <c r="C121" s="20">
        <v>46174</v>
      </c>
      <c r="D121" s="2" t="s">
        <v>91</v>
      </c>
      <c r="E121" s="2" t="s">
        <v>73</v>
      </c>
      <c r="F121" s="2" t="s">
        <v>79</v>
      </c>
      <c r="G121" s="2" t="s">
        <v>58</v>
      </c>
      <c r="H121" s="2" t="s">
        <v>352</v>
      </c>
      <c r="I121" s="2" t="s">
        <v>89</v>
      </c>
      <c r="J121" s="2" t="s">
        <v>47</v>
      </c>
      <c r="K121" s="2">
        <v>5</v>
      </c>
      <c r="L121" s="2">
        <v>1</v>
      </c>
      <c r="M121" s="2">
        <v>1</v>
      </c>
      <c r="N121" s="2">
        <v>3</v>
      </c>
      <c r="O121" s="2">
        <v>3</v>
      </c>
      <c r="P121" s="2">
        <v>2</v>
      </c>
      <c r="Q121" s="2">
        <v>1</v>
      </c>
      <c r="R121" s="2">
        <v>1</v>
      </c>
      <c r="S121" s="2">
        <f t="shared" ref="S121:S124" si="168">SUM(L121:R121)</f>
        <v>12</v>
      </c>
      <c r="U121" s="3">
        <f t="shared" ref="U121:U125" si="169">S121*T121</f>
        <v>0</v>
      </c>
    </row>
    <row r="122" spans="1:21" s="2" customFormat="1" ht="15.6" customHeight="1">
      <c r="A122" s="2" t="s">
        <v>27</v>
      </c>
      <c r="B122" s="2" t="s">
        <v>350</v>
      </c>
      <c r="C122" s="20">
        <v>46174</v>
      </c>
      <c r="D122" s="2" t="s">
        <v>91</v>
      </c>
      <c r="E122" s="2" t="s">
        <v>73</v>
      </c>
      <c r="F122" s="2" t="s">
        <v>79</v>
      </c>
      <c r="G122" s="2" t="s">
        <v>58</v>
      </c>
      <c r="H122" s="2" t="s">
        <v>352</v>
      </c>
      <c r="I122" s="2" t="s">
        <v>89</v>
      </c>
      <c r="J122" s="2" t="s">
        <v>54</v>
      </c>
      <c r="K122" s="2">
        <v>22</v>
      </c>
      <c r="M122" s="2">
        <v>1</v>
      </c>
      <c r="N122" s="2">
        <v>2</v>
      </c>
      <c r="O122" s="2">
        <v>2</v>
      </c>
      <c r="P122" s="2">
        <v>1</v>
      </c>
      <c r="S122" s="2">
        <f t="shared" si="168"/>
        <v>6</v>
      </c>
      <c r="U122" s="3">
        <f t="shared" si="169"/>
        <v>0</v>
      </c>
    </row>
    <row r="123" spans="1:21" s="2" customFormat="1" ht="15.6" customHeight="1">
      <c r="A123" s="2" t="s">
        <v>27</v>
      </c>
      <c r="B123" s="2" t="s">
        <v>350</v>
      </c>
      <c r="C123" s="20">
        <v>46174</v>
      </c>
      <c r="D123" s="2" t="s">
        <v>91</v>
      </c>
      <c r="E123" s="2" t="s">
        <v>73</v>
      </c>
      <c r="F123" s="2" t="s">
        <v>79</v>
      </c>
      <c r="G123" s="2" t="s">
        <v>58</v>
      </c>
      <c r="H123" s="2" t="s">
        <v>352</v>
      </c>
      <c r="I123" s="2" t="s">
        <v>89</v>
      </c>
      <c r="J123" s="2" t="s">
        <v>61</v>
      </c>
      <c r="K123" s="2">
        <v>11</v>
      </c>
      <c r="L123" s="2">
        <v>1</v>
      </c>
      <c r="M123" s="2">
        <v>1</v>
      </c>
      <c r="N123" s="2">
        <v>2</v>
      </c>
      <c r="O123" s="2">
        <v>2</v>
      </c>
      <c r="P123" s="2">
        <v>2</v>
      </c>
      <c r="Q123" s="2">
        <v>1</v>
      </c>
      <c r="S123" s="2">
        <f t="shared" si="168"/>
        <v>9</v>
      </c>
      <c r="U123" s="3">
        <f t="shared" si="169"/>
        <v>0</v>
      </c>
    </row>
    <row r="124" spans="1:21" s="2" customFormat="1" ht="15.6" customHeight="1">
      <c r="A124" s="2" t="s">
        <v>27</v>
      </c>
      <c r="B124" s="2" t="s">
        <v>350</v>
      </c>
      <c r="C124" s="20">
        <v>46174</v>
      </c>
      <c r="D124" s="2" t="s">
        <v>91</v>
      </c>
      <c r="E124" s="2" t="s">
        <v>73</v>
      </c>
      <c r="F124" s="2" t="s">
        <v>79</v>
      </c>
      <c r="G124" s="2" t="s">
        <v>58</v>
      </c>
      <c r="H124" s="2" t="s">
        <v>352</v>
      </c>
      <c r="I124" s="2" t="s">
        <v>89</v>
      </c>
      <c r="J124" s="2" t="s">
        <v>19</v>
      </c>
      <c r="L124" s="2">
        <f t="shared" ref="L124" si="170">L121*$K121+L122*$K122+L123*$K123</f>
        <v>16</v>
      </c>
      <c r="M124" s="2">
        <f t="shared" ref="M124" si="171">M121*$K121+M122*$K122+M123*$K123</f>
        <v>38</v>
      </c>
      <c r="N124" s="2">
        <f t="shared" ref="N124" si="172">N121*$K121+N122*$K122+N123*$K123</f>
        <v>81</v>
      </c>
      <c r="O124" s="2">
        <f t="shared" ref="O124" si="173">O121*$K121+O122*$K122+O123*$K123</f>
        <v>81</v>
      </c>
      <c r="P124" s="2">
        <f t="shared" ref="P124" si="174">P121*$K121+P122*$K122+P123*$K123</f>
        <v>54</v>
      </c>
      <c r="Q124" s="2">
        <f t="shared" ref="Q124" si="175">Q121*$K121+Q122*$K122+Q123*$K123</f>
        <v>16</v>
      </c>
      <c r="R124" s="2">
        <f t="shared" ref="R124" si="176">R121*$K121+R122*$K122+R123*$K123</f>
        <v>5</v>
      </c>
      <c r="S124" s="2">
        <f t="shared" si="168"/>
        <v>291</v>
      </c>
      <c r="U124" s="3">
        <f t="shared" si="169"/>
        <v>0</v>
      </c>
    </row>
    <row r="125" spans="1:21" s="2" customFormat="1" ht="15.6" customHeight="1">
      <c r="A125" s="2" t="s">
        <v>27</v>
      </c>
      <c r="B125" s="2" t="s">
        <v>350</v>
      </c>
      <c r="C125" s="20">
        <v>46174</v>
      </c>
      <c r="D125" s="2" t="s">
        <v>91</v>
      </c>
      <c r="E125" s="2" t="s">
        <v>73</v>
      </c>
      <c r="F125" s="2" t="s">
        <v>79</v>
      </c>
      <c r="G125" s="2" t="s">
        <v>58</v>
      </c>
      <c r="H125" s="2" t="s">
        <v>352</v>
      </c>
      <c r="I125" s="2" t="s">
        <v>89</v>
      </c>
      <c r="J125" s="2" t="s">
        <v>20</v>
      </c>
      <c r="L125" s="2">
        <v>8</v>
      </c>
      <c r="M125" s="2">
        <v>46</v>
      </c>
      <c r="N125" s="2">
        <v>98</v>
      </c>
      <c r="O125" s="2">
        <v>91</v>
      </c>
      <c r="P125" s="2">
        <v>45</v>
      </c>
      <c r="Q125" s="2">
        <v>17</v>
      </c>
      <c r="R125" s="2">
        <v>4</v>
      </c>
      <c r="S125" s="2">
        <f>SUM(L125:R125)</f>
        <v>309</v>
      </c>
      <c r="U125" s="3">
        <f t="shared" si="169"/>
        <v>0</v>
      </c>
    </row>
    <row r="126" spans="1:21" s="2" customFormat="1" ht="15.6" customHeight="1">
      <c r="A126" s="2" t="s">
        <v>27</v>
      </c>
      <c r="B126" s="2" t="s">
        <v>350</v>
      </c>
      <c r="C126" s="20">
        <v>46174</v>
      </c>
      <c r="D126" s="2" t="s">
        <v>91</v>
      </c>
      <c r="E126" s="2" t="s">
        <v>73</v>
      </c>
      <c r="F126" s="2" t="s">
        <v>79</v>
      </c>
      <c r="G126" s="2" t="s">
        <v>58</v>
      </c>
      <c r="H126" s="2" t="s">
        <v>352</v>
      </c>
      <c r="I126" s="2" t="s">
        <v>89</v>
      </c>
      <c r="J126" s="2" t="s">
        <v>22</v>
      </c>
      <c r="L126" s="2">
        <f>SUM(L124:L125)</f>
        <v>24</v>
      </c>
      <c r="M126" s="2">
        <f t="shared" ref="M126:R126" si="177">SUM(M124:M125)</f>
        <v>84</v>
      </c>
      <c r="N126" s="2">
        <f t="shared" si="177"/>
        <v>179</v>
      </c>
      <c r="O126" s="2">
        <f t="shared" si="177"/>
        <v>172</v>
      </c>
      <c r="P126" s="2">
        <f t="shared" si="177"/>
        <v>99</v>
      </c>
      <c r="Q126" s="2">
        <f t="shared" si="177"/>
        <v>33</v>
      </c>
      <c r="R126" s="2">
        <f t="shared" si="177"/>
        <v>9</v>
      </c>
      <c r="S126" s="2">
        <f>SUM(L126:R126)</f>
        <v>600</v>
      </c>
      <c r="T126" s="2">
        <v>15.5</v>
      </c>
      <c r="U126" s="3">
        <f>S126*T126</f>
        <v>9300</v>
      </c>
    </row>
    <row r="127" spans="1:21" s="7" customFormat="1" ht="15.6" customHeight="1">
      <c r="A127" s="7" t="s">
        <v>27</v>
      </c>
      <c r="B127" s="7" t="s">
        <v>350</v>
      </c>
      <c r="C127" s="21">
        <v>46174</v>
      </c>
      <c r="D127" s="7" t="s">
        <v>92</v>
      </c>
      <c r="E127" s="7" t="s">
        <v>93</v>
      </c>
      <c r="F127" s="7" t="s">
        <v>94</v>
      </c>
      <c r="G127" s="7" t="s">
        <v>34</v>
      </c>
      <c r="H127" s="7" t="s">
        <v>353</v>
      </c>
      <c r="I127" s="7" t="s">
        <v>95</v>
      </c>
      <c r="J127" s="7" t="s">
        <v>36</v>
      </c>
      <c r="K127" s="7">
        <v>4</v>
      </c>
      <c r="L127" s="7">
        <v>1</v>
      </c>
      <c r="M127" s="7">
        <v>1</v>
      </c>
      <c r="N127" s="7">
        <v>3</v>
      </c>
      <c r="O127" s="7">
        <v>3</v>
      </c>
      <c r="P127" s="7">
        <v>2</v>
      </c>
      <c r="Q127" s="7">
        <v>1</v>
      </c>
      <c r="R127" s="7">
        <v>1</v>
      </c>
      <c r="S127" s="7">
        <f t="shared" ref="S127:S130" si="178">SUM(L127:R127)</f>
        <v>12</v>
      </c>
      <c r="U127" s="8">
        <f t="shared" ref="U127:U131" si="179">S127*T127</f>
        <v>0</v>
      </c>
    </row>
    <row r="128" spans="1:21" s="7" customFormat="1" ht="15.6" customHeight="1">
      <c r="A128" s="7" t="s">
        <v>27</v>
      </c>
      <c r="B128" s="7" t="s">
        <v>350</v>
      </c>
      <c r="C128" s="21">
        <v>46174</v>
      </c>
      <c r="D128" s="7" t="s">
        <v>92</v>
      </c>
      <c r="E128" s="7" t="s">
        <v>93</v>
      </c>
      <c r="F128" s="7" t="s">
        <v>94</v>
      </c>
      <c r="G128" s="7" t="s">
        <v>34</v>
      </c>
      <c r="H128" s="7" t="s">
        <v>353</v>
      </c>
      <c r="I128" s="7" t="s">
        <v>95</v>
      </c>
      <c r="J128" s="7" t="s">
        <v>54</v>
      </c>
      <c r="K128" s="7">
        <v>6</v>
      </c>
      <c r="L128" s="7">
        <v>1</v>
      </c>
      <c r="M128" s="7">
        <v>1</v>
      </c>
      <c r="N128" s="7">
        <v>2</v>
      </c>
      <c r="O128" s="7">
        <v>2</v>
      </c>
      <c r="P128" s="7">
        <v>1</v>
      </c>
      <c r="Q128" s="7">
        <v>1</v>
      </c>
      <c r="S128" s="7">
        <f t="shared" si="178"/>
        <v>8</v>
      </c>
      <c r="U128" s="8">
        <f t="shared" si="179"/>
        <v>0</v>
      </c>
    </row>
    <row r="129" spans="1:21" s="7" customFormat="1" ht="15.6" customHeight="1">
      <c r="A129" s="7" t="s">
        <v>27</v>
      </c>
      <c r="B129" s="7" t="s">
        <v>350</v>
      </c>
      <c r="C129" s="21">
        <v>46174</v>
      </c>
      <c r="D129" s="7" t="s">
        <v>92</v>
      </c>
      <c r="E129" s="7" t="s">
        <v>93</v>
      </c>
      <c r="F129" s="7" t="s">
        <v>94</v>
      </c>
      <c r="G129" s="7" t="s">
        <v>34</v>
      </c>
      <c r="H129" s="7" t="s">
        <v>353</v>
      </c>
      <c r="I129" s="7" t="s">
        <v>95</v>
      </c>
      <c r="J129" s="7" t="s">
        <v>61</v>
      </c>
      <c r="K129" s="7">
        <v>23</v>
      </c>
      <c r="M129" s="7">
        <v>1</v>
      </c>
      <c r="N129" s="7">
        <v>2</v>
      </c>
      <c r="O129" s="7">
        <v>2</v>
      </c>
      <c r="P129" s="7">
        <v>1</v>
      </c>
      <c r="S129" s="7">
        <f t="shared" si="178"/>
        <v>6</v>
      </c>
      <c r="U129" s="8">
        <f t="shared" si="179"/>
        <v>0</v>
      </c>
    </row>
    <row r="130" spans="1:21" s="7" customFormat="1" ht="15.6" customHeight="1">
      <c r="A130" s="7" t="s">
        <v>27</v>
      </c>
      <c r="B130" s="7" t="s">
        <v>350</v>
      </c>
      <c r="C130" s="21">
        <v>46174</v>
      </c>
      <c r="D130" s="7" t="s">
        <v>92</v>
      </c>
      <c r="E130" s="7" t="s">
        <v>93</v>
      </c>
      <c r="F130" s="7" t="s">
        <v>94</v>
      </c>
      <c r="G130" s="7" t="s">
        <v>34</v>
      </c>
      <c r="H130" s="7" t="s">
        <v>353</v>
      </c>
      <c r="I130" s="7" t="s">
        <v>95</v>
      </c>
      <c r="J130" s="7" t="s">
        <v>19</v>
      </c>
      <c r="L130" s="7">
        <f t="shared" ref="L130" si="180">L127*$K127+L128*$K128+L129*$K129</f>
        <v>10</v>
      </c>
      <c r="M130" s="7">
        <f t="shared" ref="M130" si="181">M127*$K127+M128*$K128+M129*$K129</f>
        <v>33</v>
      </c>
      <c r="N130" s="7">
        <f t="shared" ref="N130" si="182">N127*$K127+N128*$K128+N129*$K129</f>
        <v>70</v>
      </c>
      <c r="O130" s="7">
        <f t="shared" ref="O130" si="183">O127*$K127+O128*$K128+O129*$K129</f>
        <v>70</v>
      </c>
      <c r="P130" s="7">
        <f t="shared" ref="P130" si="184">P127*$K127+P128*$K128+P129*$K129</f>
        <v>37</v>
      </c>
      <c r="Q130" s="7">
        <f t="shared" ref="Q130" si="185">Q127*$K127+Q128*$K128+Q129*$K129</f>
        <v>10</v>
      </c>
      <c r="R130" s="7">
        <f t="shared" ref="R130" si="186">R127*$K127+R128*$K128+R129*$K129</f>
        <v>4</v>
      </c>
      <c r="S130" s="7">
        <f t="shared" si="178"/>
        <v>234</v>
      </c>
      <c r="U130" s="8">
        <f t="shared" si="179"/>
        <v>0</v>
      </c>
    </row>
    <row r="131" spans="1:21" s="7" customFormat="1" ht="15.6" customHeight="1">
      <c r="A131" s="7" t="s">
        <v>27</v>
      </c>
      <c r="B131" s="7" t="s">
        <v>350</v>
      </c>
      <c r="C131" s="21">
        <v>46174</v>
      </c>
      <c r="D131" s="7" t="s">
        <v>92</v>
      </c>
      <c r="E131" s="7" t="s">
        <v>93</v>
      </c>
      <c r="F131" s="7" t="s">
        <v>94</v>
      </c>
      <c r="G131" s="7" t="s">
        <v>34</v>
      </c>
      <c r="H131" s="7" t="s">
        <v>353</v>
      </c>
      <c r="I131" s="7" t="s">
        <v>95</v>
      </c>
      <c r="J131" s="7" t="s">
        <v>20</v>
      </c>
      <c r="L131" s="7">
        <v>10</v>
      </c>
      <c r="M131" s="7">
        <v>15</v>
      </c>
      <c r="N131" s="7">
        <v>80</v>
      </c>
      <c r="O131" s="7">
        <v>88</v>
      </c>
      <c r="P131" s="7">
        <v>48</v>
      </c>
      <c r="Q131" s="7">
        <v>20</v>
      </c>
      <c r="R131" s="7">
        <v>5</v>
      </c>
      <c r="S131" s="7">
        <f>SUM(L131:R131)</f>
        <v>266</v>
      </c>
      <c r="U131" s="8">
        <f t="shared" si="179"/>
        <v>0</v>
      </c>
    </row>
    <row r="132" spans="1:21" s="7" customFormat="1" ht="15.6" customHeight="1">
      <c r="A132" s="7" t="s">
        <v>27</v>
      </c>
      <c r="B132" s="7" t="s">
        <v>350</v>
      </c>
      <c r="C132" s="21">
        <v>46174</v>
      </c>
      <c r="D132" s="7" t="s">
        <v>92</v>
      </c>
      <c r="E132" s="7" t="s">
        <v>93</v>
      </c>
      <c r="F132" s="7" t="s">
        <v>94</v>
      </c>
      <c r="G132" s="7" t="s">
        <v>34</v>
      </c>
      <c r="H132" s="7" t="s">
        <v>353</v>
      </c>
      <c r="I132" s="7" t="s">
        <v>95</v>
      </c>
      <c r="J132" s="7" t="s">
        <v>22</v>
      </c>
      <c r="L132" s="7">
        <f>SUM(L130:L131)</f>
        <v>20</v>
      </c>
      <c r="M132" s="7">
        <f t="shared" ref="M132:R132" si="187">SUM(M130:M131)</f>
        <v>48</v>
      </c>
      <c r="N132" s="7">
        <f t="shared" si="187"/>
        <v>150</v>
      </c>
      <c r="O132" s="7">
        <f t="shared" si="187"/>
        <v>158</v>
      </c>
      <c r="P132" s="7">
        <f t="shared" si="187"/>
        <v>85</v>
      </c>
      <c r="Q132" s="7">
        <f t="shared" si="187"/>
        <v>30</v>
      </c>
      <c r="R132" s="7">
        <f t="shared" si="187"/>
        <v>9</v>
      </c>
      <c r="S132" s="7">
        <f>SUM(L132:R132)</f>
        <v>500</v>
      </c>
      <c r="T132" s="7">
        <v>20.86</v>
      </c>
      <c r="U132" s="8">
        <f>S132*T132</f>
        <v>10430</v>
      </c>
    </row>
    <row r="133" spans="1:21" s="2" customFormat="1" ht="15.6" customHeight="1">
      <c r="A133" s="2" t="s">
        <v>27</v>
      </c>
      <c r="B133" s="2" t="s">
        <v>350</v>
      </c>
      <c r="C133" s="20">
        <v>46174</v>
      </c>
      <c r="D133" s="2" t="s">
        <v>96</v>
      </c>
      <c r="E133" s="2" t="s">
        <v>93</v>
      </c>
      <c r="F133" s="2" t="s">
        <v>97</v>
      </c>
      <c r="G133" s="2" t="s">
        <v>34</v>
      </c>
      <c r="H133" s="7" t="s">
        <v>353</v>
      </c>
      <c r="I133" s="2" t="s">
        <v>95</v>
      </c>
      <c r="J133" s="2" t="s">
        <v>20</v>
      </c>
      <c r="L133" s="2">
        <v>6</v>
      </c>
      <c r="M133" s="2">
        <v>44</v>
      </c>
      <c r="N133" s="2">
        <v>56</v>
      </c>
      <c r="O133" s="2">
        <v>50</v>
      </c>
      <c r="P133" s="2">
        <v>28</v>
      </c>
      <c r="Q133" s="2">
        <v>12</v>
      </c>
      <c r="R133" s="2">
        <v>4</v>
      </c>
      <c r="S133" s="2">
        <f>SUM(L133:R133)</f>
        <v>200</v>
      </c>
      <c r="T133" s="2">
        <v>20.86</v>
      </c>
      <c r="U133" s="3">
        <f t="shared" ref="U133" si="188">S133*T133</f>
        <v>4172</v>
      </c>
    </row>
    <row r="134" spans="1:21" s="2" customFormat="1" ht="15.6" customHeight="1">
      <c r="A134" s="2" t="s">
        <v>27</v>
      </c>
      <c r="B134" s="2" t="s">
        <v>350</v>
      </c>
      <c r="C134" s="20">
        <v>46174</v>
      </c>
      <c r="D134" s="2" t="s">
        <v>96</v>
      </c>
      <c r="E134" s="2" t="s">
        <v>93</v>
      </c>
      <c r="F134" s="2" t="s">
        <v>97</v>
      </c>
      <c r="G134" s="2" t="s">
        <v>34</v>
      </c>
      <c r="H134" s="7" t="s">
        <v>353</v>
      </c>
      <c r="I134" s="2" t="s">
        <v>95</v>
      </c>
      <c r="J134" s="2" t="s">
        <v>22</v>
      </c>
      <c r="L134" s="2">
        <f t="shared" ref="L134:R134" si="189">SUM(L133:L133)</f>
        <v>6</v>
      </c>
      <c r="M134" s="2">
        <f t="shared" si="189"/>
        <v>44</v>
      </c>
      <c r="N134" s="2">
        <f t="shared" si="189"/>
        <v>56</v>
      </c>
      <c r="O134" s="2">
        <f t="shared" si="189"/>
        <v>50</v>
      </c>
      <c r="P134" s="2">
        <f t="shared" si="189"/>
        <v>28</v>
      </c>
      <c r="Q134" s="2">
        <f t="shared" si="189"/>
        <v>12</v>
      </c>
      <c r="R134" s="2">
        <f t="shared" si="189"/>
        <v>4</v>
      </c>
      <c r="S134" s="2">
        <f>SUM(L134:R134)</f>
        <v>200</v>
      </c>
      <c r="T134" s="2">
        <v>20.86</v>
      </c>
      <c r="U134" s="3">
        <f>S134*T134</f>
        <v>4172</v>
      </c>
    </row>
    <row r="135" spans="1:21" s="7" customFormat="1" ht="15.6" customHeight="1">
      <c r="A135" s="7" t="s">
        <v>27</v>
      </c>
      <c r="B135" s="7" t="s">
        <v>350</v>
      </c>
      <c r="C135" s="21">
        <v>46174</v>
      </c>
      <c r="D135" s="7" t="s">
        <v>98</v>
      </c>
      <c r="E135" s="7" t="s">
        <v>93</v>
      </c>
      <c r="F135" s="7" t="s">
        <v>99</v>
      </c>
      <c r="G135" s="7" t="s">
        <v>34</v>
      </c>
      <c r="H135" s="7" t="s">
        <v>353</v>
      </c>
      <c r="I135" s="7" t="s">
        <v>95</v>
      </c>
      <c r="J135" s="7" t="s">
        <v>36</v>
      </c>
      <c r="K135" s="7">
        <v>5</v>
      </c>
      <c r="L135" s="7">
        <v>1</v>
      </c>
      <c r="M135" s="7">
        <v>1</v>
      </c>
      <c r="N135" s="7">
        <v>3</v>
      </c>
      <c r="O135" s="7">
        <v>3</v>
      </c>
      <c r="P135" s="7">
        <v>2</v>
      </c>
      <c r="Q135" s="7">
        <v>1</v>
      </c>
      <c r="R135" s="7">
        <v>1</v>
      </c>
      <c r="S135" s="7">
        <f t="shared" ref="S135:S138" si="190">SUM(L135:R135)</f>
        <v>12</v>
      </c>
      <c r="U135" s="8">
        <f t="shared" ref="U135:U139" si="191">S135*T135</f>
        <v>0</v>
      </c>
    </row>
    <row r="136" spans="1:21" s="7" customFormat="1" ht="15.6" customHeight="1">
      <c r="A136" s="7" t="s">
        <v>27</v>
      </c>
      <c r="B136" s="7" t="s">
        <v>350</v>
      </c>
      <c r="C136" s="21">
        <v>46174</v>
      </c>
      <c r="D136" s="7" t="s">
        <v>98</v>
      </c>
      <c r="E136" s="7" t="s">
        <v>93</v>
      </c>
      <c r="F136" s="7" t="s">
        <v>99</v>
      </c>
      <c r="G136" s="7" t="s">
        <v>34</v>
      </c>
      <c r="H136" s="7" t="s">
        <v>353</v>
      </c>
      <c r="I136" s="7" t="s">
        <v>95</v>
      </c>
      <c r="J136" s="7" t="s">
        <v>61</v>
      </c>
      <c r="K136" s="7">
        <v>28</v>
      </c>
      <c r="M136" s="7">
        <v>1</v>
      </c>
      <c r="N136" s="7">
        <v>2</v>
      </c>
      <c r="O136" s="7">
        <v>2</v>
      </c>
      <c r="P136" s="7">
        <v>1</v>
      </c>
      <c r="S136" s="7">
        <f t="shared" si="190"/>
        <v>6</v>
      </c>
      <c r="U136" s="8">
        <f t="shared" si="191"/>
        <v>0</v>
      </c>
    </row>
    <row r="137" spans="1:21" s="7" customFormat="1" ht="15.6" customHeight="1">
      <c r="A137" s="7" t="s">
        <v>27</v>
      </c>
      <c r="B137" s="7" t="s">
        <v>350</v>
      </c>
      <c r="C137" s="21">
        <v>46174</v>
      </c>
      <c r="D137" s="7" t="s">
        <v>98</v>
      </c>
      <c r="E137" s="7" t="s">
        <v>93</v>
      </c>
      <c r="F137" s="7" t="s">
        <v>99</v>
      </c>
      <c r="G137" s="7" t="s">
        <v>34</v>
      </c>
      <c r="H137" s="7" t="s">
        <v>353</v>
      </c>
      <c r="I137" s="7" t="s">
        <v>95</v>
      </c>
      <c r="J137" s="7" t="s">
        <v>64</v>
      </c>
      <c r="K137" s="7">
        <v>11</v>
      </c>
      <c r="L137" s="7">
        <v>1</v>
      </c>
      <c r="M137" s="7">
        <v>1</v>
      </c>
      <c r="N137" s="7">
        <v>2</v>
      </c>
      <c r="O137" s="7">
        <v>2</v>
      </c>
      <c r="P137" s="7">
        <v>2</v>
      </c>
      <c r="Q137" s="7">
        <v>1</v>
      </c>
      <c r="S137" s="7">
        <f t="shared" si="190"/>
        <v>9</v>
      </c>
      <c r="U137" s="8">
        <f t="shared" si="191"/>
        <v>0</v>
      </c>
    </row>
    <row r="138" spans="1:21" s="7" customFormat="1" ht="15.6" customHeight="1">
      <c r="A138" s="7" t="s">
        <v>27</v>
      </c>
      <c r="B138" s="7" t="s">
        <v>350</v>
      </c>
      <c r="C138" s="21">
        <v>46174</v>
      </c>
      <c r="D138" s="7" t="s">
        <v>98</v>
      </c>
      <c r="E138" s="7" t="s">
        <v>93</v>
      </c>
      <c r="F138" s="7" t="s">
        <v>99</v>
      </c>
      <c r="G138" s="7" t="s">
        <v>34</v>
      </c>
      <c r="H138" s="7" t="s">
        <v>353</v>
      </c>
      <c r="I138" s="7" t="s">
        <v>95</v>
      </c>
      <c r="J138" s="7" t="s">
        <v>19</v>
      </c>
      <c r="L138" s="7">
        <f t="shared" ref="L138" si="192">L135*$K135+L136*$K136+L137*$K137</f>
        <v>16</v>
      </c>
      <c r="M138" s="7">
        <f t="shared" ref="M138" si="193">M135*$K135+M136*$K136+M137*$K137</f>
        <v>44</v>
      </c>
      <c r="N138" s="7">
        <f t="shared" ref="N138" si="194">N135*$K135+N136*$K136+N137*$K137</f>
        <v>93</v>
      </c>
      <c r="O138" s="7">
        <f t="shared" ref="O138" si="195">O135*$K135+O136*$K136+O137*$K137</f>
        <v>93</v>
      </c>
      <c r="P138" s="7">
        <f t="shared" ref="P138" si="196">P135*$K135+P136*$K136+P137*$K137</f>
        <v>60</v>
      </c>
      <c r="Q138" s="7">
        <f t="shared" ref="Q138" si="197">Q135*$K135+Q136*$K136+Q137*$K137</f>
        <v>16</v>
      </c>
      <c r="R138" s="7">
        <f t="shared" ref="R138" si="198">R135*$K135+R136*$K136+R137*$K137</f>
        <v>5</v>
      </c>
      <c r="S138" s="7">
        <f t="shared" si="190"/>
        <v>327</v>
      </c>
      <c r="U138" s="8">
        <f t="shared" si="191"/>
        <v>0</v>
      </c>
    </row>
    <row r="139" spans="1:21" s="7" customFormat="1" ht="15.6" customHeight="1">
      <c r="A139" s="7" t="s">
        <v>27</v>
      </c>
      <c r="B139" s="7" t="s">
        <v>350</v>
      </c>
      <c r="C139" s="21">
        <v>46174</v>
      </c>
      <c r="D139" s="7" t="s">
        <v>98</v>
      </c>
      <c r="E139" s="7" t="s">
        <v>93</v>
      </c>
      <c r="F139" s="7" t="s">
        <v>99</v>
      </c>
      <c r="G139" s="7" t="s">
        <v>34</v>
      </c>
      <c r="H139" s="7" t="s">
        <v>353</v>
      </c>
      <c r="I139" s="7" t="s">
        <v>95</v>
      </c>
      <c r="J139" s="7" t="s">
        <v>20</v>
      </c>
      <c r="L139" s="7">
        <v>14</v>
      </c>
      <c r="M139" s="7">
        <v>61</v>
      </c>
      <c r="N139" s="7">
        <v>131</v>
      </c>
      <c r="O139" s="7">
        <v>122</v>
      </c>
      <c r="P139" s="7">
        <v>64</v>
      </c>
      <c r="Q139" s="7">
        <v>25</v>
      </c>
      <c r="R139" s="7">
        <v>6</v>
      </c>
      <c r="S139" s="7">
        <f>SUM(L139:R139)</f>
        <v>423</v>
      </c>
      <c r="U139" s="8">
        <f t="shared" si="191"/>
        <v>0</v>
      </c>
    </row>
    <row r="140" spans="1:21" s="7" customFormat="1" ht="15.6" customHeight="1">
      <c r="A140" s="7" t="s">
        <v>27</v>
      </c>
      <c r="B140" s="7" t="s">
        <v>350</v>
      </c>
      <c r="C140" s="21">
        <v>46174</v>
      </c>
      <c r="D140" s="7" t="s">
        <v>98</v>
      </c>
      <c r="E140" s="7" t="s">
        <v>93</v>
      </c>
      <c r="F140" s="7" t="s">
        <v>99</v>
      </c>
      <c r="G140" s="7" t="s">
        <v>34</v>
      </c>
      <c r="H140" s="7" t="s">
        <v>353</v>
      </c>
      <c r="I140" s="7" t="s">
        <v>95</v>
      </c>
      <c r="J140" s="7" t="s">
        <v>22</v>
      </c>
      <c r="L140" s="7">
        <f>SUM(L138:L139)</f>
        <v>30</v>
      </c>
      <c r="M140" s="7">
        <f t="shared" ref="M140:R140" si="199">SUM(M138:M139)</f>
        <v>105</v>
      </c>
      <c r="N140" s="7">
        <f t="shared" si="199"/>
        <v>224</v>
      </c>
      <c r="O140" s="7">
        <f t="shared" si="199"/>
        <v>215</v>
      </c>
      <c r="P140" s="7">
        <f t="shared" si="199"/>
        <v>124</v>
      </c>
      <c r="Q140" s="7">
        <f t="shared" si="199"/>
        <v>41</v>
      </c>
      <c r="R140" s="7">
        <f t="shared" si="199"/>
        <v>11</v>
      </c>
      <c r="S140" s="7">
        <f>SUM(L140:R140)</f>
        <v>750</v>
      </c>
      <c r="T140" s="7">
        <v>20.86</v>
      </c>
      <c r="U140" s="8">
        <f>S140*T140</f>
        <v>15645</v>
      </c>
    </row>
    <row r="141" spans="1:21" s="2" customFormat="1" ht="15.6" customHeight="1">
      <c r="A141" s="2" t="s">
        <v>27</v>
      </c>
      <c r="B141" s="2" t="s">
        <v>350</v>
      </c>
      <c r="C141" s="20">
        <v>46174</v>
      </c>
      <c r="D141" s="2" t="s">
        <v>100</v>
      </c>
      <c r="E141" s="2" t="s">
        <v>93</v>
      </c>
      <c r="F141" s="2" t="s">
        <v>94</v>
      </c>
      <c r="G141" s="2" t="s">
        <v>63</v>
      </c>
      <c r="H141" s="7" t="s">
        <v>353</v>
      </c>
      <c r="I141" s="2" t="s">
        <v>101</v>
      </c>
      <c r="J141" s="2" t="s">
        <v>36</v>
      </c>
      <c r="K141" s="2">
        <v>4</v>
      </c>
      <c r="L141" s="2">
        <v>1</v>
      </c>
      <c r="M141" s="2">
        <v>1</v>
      </c>
      <c r="N141" s="2">
        <v>3</v>
      </c>
      <c r="O141" s="2">
        <v>3</v>
      </c>
      <c r="P141" s="2">
        <v>2</v>
      </c>
      <c r="Q141" s="2">
        <v>1</v>
      </c>
      <c r="R141" s="2">
        <v>1</v>
      </c>
      <c r="S141" s="2">
        <f t="shared" ref="S141:S144" si="200">SUM(L141:R141)</f>
        <v>12</v>
      </c>
      <c r="U141" s="3">
        <f t="shared" ref="U141:U145" si="201">S141*T141</f>
        <v>0</v>
      </c>
    </row>
    <row r="142" spans="1:21" s="2" customFormat="1" ht="15.6" customHeight="1">
      <c r="A142" s="2" t="s">
        <v>27</v>
      </c>
      <c r="B142" s="2" t="s">
        <v>350</v>
      </c>
      <c r="C142" s="20">
        <v>46174</v>
      </c>
      <c r="D142" s="2" t="s">
        <v>100</v>
      </c>
      <c r="E142" s="2" t="s">
        <v>93</v>
      </c>
      <c r="F142" s="2" t="s">
        <v>94</v>
      </c>
      <c r="G142" s="2" t="s">
        <v>63</v>
      </c>
      <c r="H142" s="7" t="s">
        <v>353</v>
      </c>
      <c r="I142" s="2" t="s">
        <v>101</v>
      </c>
      <c r="J142" s="2" t="s">
        <v>54</v>
      </c>
      <c r="K142" s="2">
        <v>6</v>
      </c>
      <c r="L142" s="2">
        <v>1</v>
      </c>
      <c r="M142" s="2">
        <v>1</v>
      </c>
      <c r="N142" s="2">
        <v>2</v>
      </c>
      <c r="O142" s="2">
        <v>2</v>
      </c>
      <c r="P142" s="2">
        <v>1</v>
      </c>
      <c r="Q142" s="2">
        <v>1</v>
      </c>
      <c r="S142" s="2">
        <f t="shared" si="200"/>
        <v>8</v>
      </c>
      <c r="U142" s="3">
        <f t="shared" si="201"/>
        <v>0</v>
      </c>
    </row>
    <row r="143" spans="1:21" s="2" customFormat="1" ht="15.6" customHeight="1">
      <c r="A143" s="2" t="s">
        <v>27</v>
      </c>
      <c r="B143" s="2" t="s">
        <v>350</v>
      </c>
      <c r="C143" s="20">
        <v>46174</v>
      </c>
      <c r="D143" s="2" t="s">
        <v>100</v>
      </c>
      <c r="E143" s="2" t="s">
        <v>93</v>
      </c>
      <c r="F143" s="2" t="s">
        <v>94</v>
      </c>
      <c r="G143" s="2" t="s">
        <v>63</v>
      </c>
      <c r="H143" s="7" t="s">
        <v>353</v>
      </c>
      <c r="I143" s="2" t="s">
        <v>101</v>
      </c>
      <c r="J143" s="2" t="s">
        <v>61</v>
      </c>
      <c r="K143" s="2">
        <v>15</v>
      </c>
      <c r="M143" s="2">
        <v>1</v>
      </c>
      <c r="N143" s="2">
        <v>2</v>
      </c>
      <c r="O143" s="2">
        <v>2</v>
      </c>
      <c r="P143" s="2">
        <v>1</v>
      </c>
      <c r="S143" s="2">
        <f t="shared" si="200"/>
        <v>6</v>
      </c>
      <c r="U143" s="3">
        <f t="shared" si="201"/>
        <v>0</v>
      </c>
    </row>
    <row r="144" spans="1:21" s="2" customFormat="1" ht="15.6" customHeight="1">
      <c r="A144" s="2" t="s">
        <v>27</v>
      </c>
      <c r="B144" s="2" t="s">
        <v>350</v>
      </c>
      <c r="C144" s="20">
        <v>46174</v>
      </c>
      <c r="D144" s="2" t="s">
        <v>100</v>
      </c>
      <c r="E144" s="2" t="s">
        <v>93</v>
      </c>
      <c r="F144" s="2" t="s">
        <v>94</v>
      </c>
      <c r="G144" s="2" t="s">
        <v>63</v>
      </c>
      <c r="H144" s="7" t="s">
        <v>353</v>
      </c>
      <c r="I144" s="2" t="s">
        <v>101</v>
      </c>
      <c r="J144" s="2" t="s">
        <v>19</v>
      </c>
      <c r="L144" s="2">
        <f t="shared" ref="L144" si="202">L141*$K141+L142*$K142+L143*$K143</f>
        <v>10</v>
      </c>
      <c r="M144" s="2">
        <f t="shared" ref="M144" si="203">M141*$K141+M142*$K142+M143*$K143</f>
        <v>25</v>
      </c>
      <c r="N144" s="2">
        <f t="shared" ref="N144" si="204">N141*$K141+N142*$K142+N143*$K143</f>
        <v>54</v>
      </c>
      <c r="O144" s="2">
        <f t="shared" ref="O144" si="205">O141*$K141+O142*$K142+O143*$K143</f>
        <v>54</v>
      </c>
      <c r="P144" s="2">
        <f t="shared" ref="P144" si="206">P141*$K141+P142*$K142+P143*$K143</f>
        <v>29</v>
      </c>
      <c r="Q144" s="2">
        <f t="shared" ref="Q144" si="207">Q141*$K141+Q142*$K142+Q143*$K143</f>
        <v>10</v>
      </c>
      <c r="R144" s="2">
        <f t="shared" ref="R144" si="208">R141*$K141+R142*$K142+R143*$K143</f>
        <v>4</v>
      </c>
      <c r="S144" s="2">
        <f t="shared" si="200"/>
        <v>186</v>
      </c>
      <c r="U144" s="3">
        <f t="shared" si="201"/>
        <v>0</v>
      </c>
    </row>
    <row r="145" spans="1:21" s="2" customFormat="1" ht="15.6" customHeight="1">
      <c r="A145" s="2" t="s">
        <v>27</v>
      </c>
      <c r="B145" s="2" t="s">
        <v>350</v>
      </c>
      <c r="C145" s="20">
        <v>46174</v>
      </c>
      <c r="D145" s="2" t="s">
        <v>100</v>
      </c>
      <c r="E145" s="2" t="s">
        <v>93</v>
      </c>
      <c r="F145" s="2" t="s">
        <v>94</v>
      </c>
      <c r="G145" s="2" t="s">
        <v>63</v>
      </c>
      <c r="H145" s="7" t="s">
        <v>353</v>
      </c>
      <c r="I145" s="2" t="s">
        <v>101</v>
      </c>
      <c r="J145" s="2" t="s">
        <v>20</v>
      </c>
      <c r="L145" s="2">
        <v>6</v>
      </c>
      <c r="M145" s="2">
        <v>13</v>
      </c>
      <c r="N145" s="2">
        <v>66</v>
      </c>
      <c r="O145" s="2">
        <v>72</v>
      </c>
      <c r="P145" s="2">
        <v>39</v>
      </c>
      <c r="Q145" s="2">
        <v>14</v>
      </c>
      <c r="R145" s="2">
        <v>4</v>
      </c>
      <c r="S145" s="2">
        <f>SUM(L145:R145)</f>
        <v>214</v>
      </c>
      <c r="U145" s="3">
        <f t="shared" si="201"/>
        <v>0</v>
      </c>
    </row>
    <row r="146" spans="1:21" s="2" customFormat="1" ht="15.6" customHeight="1">
      <c r="A146" s="2" t="s">
        <v>27</v>
      </c>
      <c r="B146" s="2" t="s">
        <v>350</v>
      </c>
      <c r="C146" s="20">
        <v>46174</v>
      </c>
      <c r="D146" s="2" t="s">
        <v>100</v>
      </c>
      <c r="E146" s="2" t="s">
        <v>93</v>
      </c>
      <c r="F146" s="2" t="s">
        <v>94</v>
      </c>
      <c r="G146" s="2" t="s">
        <v>63</v>
      </c>
      <c r="H146" s="7" t="s">
        <v>353</v>
      </c>
      <c r="I146" s="2" t="s">
        <v>101</v>
      </c>
      <c r="J146" s="2" t="s">
        <v>22</v>
      </c>
      <c r="L146" s="2">
        <f>SUM(L144:L145)</f>
        <v>16</v>
      </c>
      <c r="M146" s="2">
        <f t="shared" ref="M146:R146" si="209">SUM(M144:M145)</f>
        <v>38</v>
      </c>
      <c r="N146" s="2">
        <f t="shared" si="209"/>
        <v>120</v>
      </c>
      <c r="O146" s="2">
        <f t="shared" si="209"/>
        <v>126</v>
      </c>
      <c r="P146" s="2">
        <f t="shared" si="209"/>
        <v>68</v>
      </c>
      <c r="Q146" s="2">
        <f t="shared" si="209"/>
        <v>24</v>
      </c>
      <c r="R146" s="2">
        <f t="shared" si="209"/>
        <v>8</v>
      </c>
      <c r="S146" s="2">
        <f>SUM(L146:R146)</f>
        <v>400</v>
      </c>
      <c r="T146" s="2">
        <v>20.86</v>
      </c>
      <c r="U146" s="3">
        <f>S146*T146</f>
        <v>8344</v>
      </c>
    </row>
    <row r="147" spans="1:21" s="7" customFormat="1" ht="15.6" customHeight="1">
      <c r="A147" s="7" t="s">
        <v>27</v>
      </c>
      <c r="B147" s="7" t="s">
        <v>350</v>
      </c>
      <c r="C147" s="21">
        <v>46174</v>
      </c>
      <c r="D147" s="7" t="s">
        <v>102</v>
      </c>
      <c r="E147" s="7" t="s">
        <v>93</v>
      </c>
      <c r="F147" s="7" t="s">
        <v>97</v>
      </c>
      <c r="G147" s="7" t="s">
        <v>63</v>
      </c>
      <c r="H147" s="7" t="s">
        <v>353</v>
      </c>
      <c r="I147" s="7" t="s">
        <v>101</v>
      </c>
      <c r="J147" s="7" t="s">
        <v>20</v>
      </c>
      <c r="L147" s="7">
        <v>3</v>
      </c>
      <c r="M147" s="7">
        <v>22</v>
      </c>
      <c r="N147" s="7">
        <v>28</v>
      </c>
      <c r="O147" s="7">
        <v>25</v>
      </c>
      <c r="P147" s="7">
        <v>14</v>
      </c>
      <c r="Q147" s="7">
        <v>6</v>
      </c>
      <c r="R147" s="7">
        <v>2</v>
      </c>
      <c r="S147" s="7">
        <f>SUM(L147:R147)</f>
        <v>100</v>
      </c>
      <c r="U147" s="8">
        <f t="shared" ref="U147" si="210">S147*T147</f>
        <v>0</v>
      </c>
    </row>
    <row r="148" spans="1:21" s="7" customFormat="1" ht="15.6" customHeight="1">
      <c r="A148" s="7" t="s">
        <v>27</v>
      </c>
      <c r="B148" s="7" t="s">
        <v>350</v>
      </c>
      <c r="C148" s="21">
        <v>46174</v>
      </c>
      <c r="D148" s="7" t="s">
        <v>102</v>
      </c>
      <c r="E148" s="7" t="s">
        <v>93</v>
      </c>
      <c r="F148" s="7" t="s">
        <v>97</v>
      </c>
      <c r="G148" s="7" t="s">
        <v>63</v>
      </c>
      <c r="H148" s="7" t="s">
        <v>353</v>
      </c>
      <c r="I148" s="7" t="s">
        <v>101</v>
      </c>
      <c r="J148" s="7" t="s">
        <v>22</v>
      </c>
      <c r="L148" s="7">
        <f t="shared" ref="L148:R148" si="211">SUM(L147:L147)</f>
        <v>3</v>
      </c>
      <c r="M148" s="7">
        <f t="shared" si="211"/>
        <v>22</v>
      </c>
      <c r="N148" s="7">
        <f t="shared" si="211"/>
        <v>28</v>
      </c>
      <c r="O148" s="7">
        <f t="shared" si="211"/>
        <v>25</v>
      </c>
      <c r="P148" s="7">
        <f t="shared" si="211"/>
        <v>14</v>
      </c>
      <c r="Q148" s="7">
        <f t="shared" si="211"/>
        <v>6</v>
      </c>
      <c r="R148" s="7">
        <f t="shared" si="211"/>
        <v>2</v>
      </c>
      <c r="S148" s="7">
        <f>SUM(L148:R148)</f>
        <v>100</v>
      </c>
      <c r="T148" s="7">
        <v>20.86</v>
      </c>
      <c r="U148" s="8">
        <f>S148*T148</f>
        <v>2086</v>
      </c>
    </row>
    <row r="149" spans="1:21" s="2" customFormat="1" ht="15.6" customHeight="1">
      <c r="A149" s="2" t="s">
        <v>27</v>
      </c>
      <c r="B149" s="2" t="s">
        <v>350</v>
      </c>
      <c r="C149" s="20">
        <v>46174</v>
      </c>
      <c r="D149" s="2" t="s">
        <v>103</v>
      </c>
      <c r="E149" s="2" t="s">
        <v>93</v>
      </c>
      <c r="F149" s="2" t="s">
        <v>99</v>
      </c>
      <c r="G149" s="2" t="s">
        <v>63</v>
      </c>
      <c r="H149" s="7" t="s">
        <v>353</v>
      </c>
      <c r="I149" s="2" t="s">
        <v>101</v>
      </c>
      <c r="J149" s="2" t="s">
        <v>36</v>
      </c>
      <c r="K149" s="2">
        <v>5</v>
      </c>
      <c r="L149" s="2">
        <v>1</v>
      </c>
      <c r="M149" s="2">
        <v>1</v>
      </c>
      <c r="N149" s="2">
        <v>3</v>
      </c>
      <c r="O149" s="2">
        <v>3</v>
      </c>
      <c r="P149" s="2">
        <v>2</v>
      </c>
      <c r="Q149" s="2">
        <v>1</v>
      </c>
      <c r="R149" s="2">
        <v>1</v>
      </c>
      <c r="S149" s="2">
        <f t="shared" ref="S149:S152" si="212">SUM(L149:R149)</f>
        <v>12</v>
      </c>
      <c r="U149" s="3">
        <f t="shared" ref="U149:U153" si="213">S149*T149</f>
        <v>0</v>
      </c>
    </row>
    <row r="150" spans="1:21" s="2" customFormat="1" ht="15.6" customHeight="1">
      <c r="A150" s="2" t="s">
        <v>27</v>
      </c>
      <c r="B150" s="2" t="s">
        <v>350</v>
      </c>
      <c r="C150" s="20">
        <v>46174</v>
      </c>
      <c r="D150" s="2" t="s">
        <v>103</v>
      </c>
      <c r="E150" s="2" t="s">
        <v>93</v>
      </c>
      <c r="F150" s="2" t="s">
        <v>99</v>
      </c>
      <c r="G150" s="2" t="s">
        <v>63</v>
      </c>
      <c r="H150" s="7" t="s">
        <v>353</v>
      </c>
      <c r="I150" s="2" t="s">
        <v>101</v>
      </c>
      <c r="J150" s="2" t="s">
        <v>61</v>
      </c>
      <c r="K150" s="2">
        <v>28</v>
      </c>
      <c r="M150" s="2">
        <v>1</v>
      </c>
      <c r="N150" s="2">
        <v>2</v>
      </c>
      <c r="O150" s="2">
        <v>2</v>
      </c>
      <c r="P150" s="2">
        <v>1</v>
      </c>
      <c r="S150" s="2">
        <f t="shared" si="212"/>
        <v>6</v>
      </c>
      <c r="U150" s="3">
        <f t="shared" si="213"/>
        <v>0</v>
      </c>
    </row>
    <row r="151" spans="1:21" s="2" customFormat="1" ht="15.6" customHeight="1">
      <c r="A151" s="2" t="s">
        <v>27</v>
      </c>
      <c r="B151" s="2" t="s">
        <v>350</v>
      </c>
      <c r="C151" s="20">
        <v>46174</v>
      </c>
      <c r="D151" s="2" t="s">
        <v>103</v>
      </c>
      <c r="E151" s="2" t="s">
        <v>93</v>
      </c>
      <c r="F151" s="2" t="s">
        <v>99</v>
      </c>
      <c r="G151" s="2" t="s">
        <v>63</v>
      </c>
      <c r="H151" s="7" t="s">
        <v>353</v>
      </c>
      <c r="I151" s="2" t="s">
        <v>101</v>
      </c>
      <c r="J151" s="2" t="s">
        <v>64</v>
      </c>
      <c r="K151" s="2">
        <v>11</v>
      </c>
      <c r="L151" s="2">
        <v>1</v>
      </c>
      <c r="M151" s="2">
        <v>1</v>
      </c>
      <c r="N151" s="2">
        <v>2</v>
      </c>
      <c r="O151" s="2">
        <v>2</v>
      </c>
      <c r="P151" s="2">
        <v>2</v>
      </c>
      <c r="Q151" s="2">
        <v>1</v>
      </c>
      <c r="S151" s="2">
        <f t="shared" si="212"/>
        <v>9</v>
      </c>
      <c r="U151" s="3">
        <f t="shared" si="213"/>
        <v>0</v>
      </c>
    </row>
    <row r="152" spans="1:21" s="2" customFormat="1" ht="15.6" customHeight="1">
      <c r="A152" s="2" t="s">
        <v>27</v>
      </c>
      <c r="B152" s="2" t="s">
        <v>350</v>
      </c>
      <c r="C152" s="20">
        <v>46174</v>
      </c>
      <c r="D152" s="2" t="s">
        <v>103</v>
      </c>
      <c r="E152" s="2" t="s">
        <v>93</v>
      </c>
      <c r="F152" s="2" t="s">
        <v>99</v>
      </c>
      <c r="G152" s="2" t="s">
        <v>63</v>
      </c>
      <c r="H152" s="7" t="s">
        <v>353</v>
      </c>
      <c r="I152" s="2" t="s">
        <v>101</v>
      </c>
      <c r="J152" s="2" t="s">
        <v>19</v>
      </c>
      <c r="L152" s="2">
        <f t="shared" ref="L152" si="214">L149*$K149+L150*$K150+L151*$K151</f>
        <v>16</v>
      </c>
      <c r="M152" s="2">
        <f t="shared" ref="M152" si="215">M149*$K149+M150*$K150+M151*$K151</f>
        <v>44</v>
      </c>
      <c r="N152" s="2">
        <f t="shared" ref="N152" si="216">N149*$K149+N150*$K150+N151*$K151</f>
        <v>93</v>
      </c>
      <c r="O152" s="2">
        <f t="shared" ref="O152" si="217">O149*$K149+O150*$K150+O151*$K151</f>
        <v>93</v>
      </c>
      <c r="P152" s="2">
        <f t="shared" ref="P152" si="218">P149*$K149+P150*$K150+P151*$K151</f>
        <v>60</v>
      </c>
      <c r="Q152" s="2">
        <f t="shared" ref="Q152" si="219">Q149*$K149+Q150*$K150+Q151*$K151</f>
        <v>16</v>
      </c>
      <c r="R152" s="2">
        <f t="shared" ref="R152" si="220">R149*$K149+R150*$K150+R151*$K151</f>
        <v>5</v>
      </c>
      <c r="S152" s="2">
        <f t="shared" si="212"/>
        <v>327</v>
      </c>
      <c r="U152" s="3">
        <f t="shared" si="213"/>
        <v>0</v>
      </c>
    </row>
    <row r="153" spans="1:21" s="2" customFormat="1" ht="15.6" customHeight="1">
      <c r="A153" s="2" t="s">
        <v>27</v>
      </c>
      <c r="B153" s="2" t="s">
        <v>350</v>
      </c>
      <c r="C153" s="20">
        <v>46174</v>
      </c>
      <c r="D153" s="2" t="s">
        <v>103</v>
      </c>
      <c r="E153" s="2" t="s">
        <v>93</v>
      </c>
      <c r="F153" s="2" t="s">
        <v>99</v>
      </c>
      <c r="G153" s="2" t="s">
        <v>63</v>
      </c>
      <c r="H153" s="7" t="s">
        <v>353</v>
      </c>
      <c r="I153" s="2" t="s">
        <v>101</v>
      </c>
      <c r="J153" s="2" t="s">
        <v>20</v>
      </c>
      <c r="L153" s="2">
        <v>12</v>
      </c>
      <c r="M153" s="2">
        <v>54</v>
      </c>
      <c r="N153" s="2">
        <v>116</v>
      </c>
      <c r="O153" s="2">
        <v>107</v>
      </c>
      <c r="P153" s="2">
        <v>55</v>
      </c>
      <c r="Q153" s="2">
        <v>24</v>
      </c>
      <c r="R153" s="2">
        <v>5</v>
      </c>
      <c r="S153" s="2">
        <f>SUM(L153:R153)</f>
        <v>373</v>
      </c>
      <c r="U153" s="3">
        <f t="shared" si="213"/>
        <v>0</v>
      </c>
    </row>
    <row r="154" spans="1:21" s="2" customFormat="1" ht="15.6" customHeight="1">
      <c r="A154" s="2" t="s">
        <v>27</v>
      </c>
      <c r="B154" s="2" t="s">
        <v>350</v>
      </c>
      <c r="C154" s="20">
        <v>46174</v>
      </c>
      <c r="D154" s="2" t="s">
        <v>103</v>
      </c>
      <c r="E154" s="2" t="s">
        <v>93</v>
      </c>
      <c r="F154" s="2" t="s">
        <v>99</v>
      </c>
      <c r="G154" s="2" t="s">
        <v>63</v>
      </c>
      <c r="H154" s="7" t="s">
        <v>353</v>
      </c>
      <c r="I154" s="2" t="s">
        <v>101</v>
      </c>
      <c r="J154" s="2" t="s">
        <v>22</v>
      </c>
      <c r="L154" s="2">
        <f>SUM(L152:L153)</f>
        <v>28</v>
      </c>
      <c r="M154" s="2">
        <f t="shared" ref="M154:R154" si="221">SUM(M152:M153)</f>
        <v>98</v>
      </c>
      <c r="N154" s="2">
        <f t="shared" si="221"/>
        <v>209</v>
      </c>
      <c r="O154" s="2">
        <f t="shared" si="221"/>
        <v>200</v>
      </c>
      <c r="P154" s="2">
        <f t="shared" si="221"/>
        <v>115</v>
      </c>
      <c r="Q154" s="2">
        <f t="shared" si="221"/>
        <v>40</v>
      </c>
      <c r="R154" s="2">
        <f t="shared" si="221"/>
        <v>10</v>
      </c>
      <c r="S154" s="2">
        <f>SUM(L154:R154)</f>
        <v>700</v>
      </c>
      <c r="T154" s="2">
        <v>20.86</v>
      </c>
      <c r="U154" s="3">
        <f>S154*T154</f>
        <v>14602</v>
      </c>
    </row>
    <row r="155" spans="1:21" s="7" customFormat="1" ht="15.6" customHeight="1">
      <c r="A155" s="7" t="s">
        <v>27</v>
      </c>
      <c r="B155" s="7" t="s">
        <v>350</v>
      </c>
      <c r="C155" s="21">
        <v>46174</v>
      </c>
      <c r="D155" s="7" t="s">
        <v>104</v>
      </c>
      <c r="E155" s="7" t="s">
        <v>93</v>
      </c>
      <c r="F155" s="7" t="s">
        <v>94</v>
      </c>
      <c r="G155" s="7" t="s">
        <v>49</v>
      </c>
      <c r="H155" s="7" t="s">
        <v>353</v>
      </c>
      <c r="I155" s="7" t="s">
        <v>105</v>
      </c>
      <c r="J155" s="7" t="s">
        <v>47</v>
      </c>
      <c r="K155" s="7">
        <v>4</v>
      </c>
      <c r="L155" s="7">
        <v>1</v>
      </c>
      <c r="M155" s="7">
        <v>1</v>
      </c>
      <c r="N155" s="7">
        <v>3</v>
      </c>
      <c r="O155" s="7">
        <v>3</v>
      </c>
      <c r="P155" s="7">
        <v>2</v>
      </c>
      <c r="Q155" s="7">
        <v>1</v>
      </c>
      <c r="R155" s="7">
        <v>1</v>
      </c>
      <c r="S155" s="7">
        <f t="shared" ref="S155:S158" si="222">SUM(L155:R155)</f>
        <v>12</v>
      </c>
      <c r="U155" s="8">
        <f t="shared" ref="U155:U159" si="223">S155*T155</f>
        <v>0</v>
      </c>
    </row>
    <row r="156" spans="1:21" s="7" customFormat="1" ht="15.6" customHeight="1">
      <c r="A156" s="7" t="s">
        <v>27</v>
      </c>
      <c r="B156" s="7" t="s">
        <v>350</v>
      </c>
      <c r="C156" s="21">
        <v>46174</v>
      </c>
      <c r="D156" s="7" t="s">
        <v>104</v>
      </c>
      <c r="E156" s="7" t="s">
        <v>93</v>
      </c>
      <c r="F156" s="7" t="s">
        <v>94</v>
      </c>
      <c r="G156" s="7" t="s">
        <v>49</v>
      </c>
      <c r="H156" s="7" t="s">
        <v>353</v>
      </c>
      <c r="I156" s="7" t="s">
        <v>105</v>
      </c>
      <c r="J156" s="7" t="s">
        <v>36</v>
      </c>
      <c r="K156" s="7">
        <v>6</v>
      </c>
      <c r="L156" s="7">
        <v>1</v>
      </c>
      <c r="M156" s="7">
        <v>1</v>
      </c>
      <c r="N156" s="7">
        <v>2</v>
      </c>
      <c r="O156" s="7">
        <v>2</v>
      </c>
      <c r="P156" s="7">
        <v>1</v>
      </c>
      <c r="Q156" s="7">
        <v>1</v>
      </c>
      <c r="S156" s="7">
        <f t="shared" si="222"/>
        <v>8</v>
      </c>
      <c r="U156" s="8">
        <f t="shared" si="223"/>
        <v>0</v>
      </c>
    </row>
    <row r="157" spans="1:21" s="7" customFormat="1" ht="15.6" customHeight="1">
      <c r="A157" s="7" t="s">
        <v>27</v>
      </c>
      <c r="B157" s="7" t="s">
        <v>350</v>
      </c>
      <c r="C157" s="21">
        <v>46174</v>
      </c>
      <c r="D157" s="7" t="s">
        <v>104</v>
      </c>
      <c r="E157" s="7" t="s">
        <v>93</v>
      </c>
      <c r="F157" s="7" t="s">
        <v>94</v>
      </c>
      <c r="G157" s="7" t="s">
        <v>49</v>
      </c>
      <c r="H157" s="7" t="s">
        <v>353</v>
      </c>
      <c r="I157" s="7" t="s">
        <v>105</v>
      </c>
      <c r="J157" s="7" t="s">
        <v>54</v>
      </c>
      <c r="K157" s="7">
        <v>15</v>
      </c>
      <c r="M157" s="7">
        <v>1</v>
      </c>
      <c r="N157" s="7">
        <v>2</v>
      </c>
      <c r="O157" s="7">
        <v>2</v>
      </c>
      <c r="P157" s="7">
        <v>1</v>
      </c>
      <c r="S157" s="7">
        <f t="shared" si="222"/>
        <v>6</v>
      </c>
      <c r="U157" s="8">
        <f t="shared" si="223"/>
        <v>0</v>
      </c>
    </row>
    <row r="158" spans="1:21" s="7" customFormat="1" ht="15.6" customHeight="1">
      <c r="A158" s="7" t="s">
        <v>27</v>
      </c>
      <c r="B158" s="7" t="s">
        <v>350</v>
      </c>
      <c r="C158" s="21">
        <v>46174</v>
      </c>
      <c r="D158" s="7" t="s">
        <v>104</v>
      </c>
      <c r="E158" s="7" t="s">
        <v>93</v>
      </c>
      <c r="F158" s="7" t="s">
        <v>94</v>
      </c>
      <c r="G158" s="7" t="s">
        <v>49</v>
      </c>
      <c r="H158" s="7" t="s">
        <v>353</v>
      </c>
      <c r="I158" s="7" t="s">
        <v>105</v>
      </c>
      <c r="J158" s="7" t="s">
        <v>19</v>
      </c>
      <c r="L158" s="7">
        <f t="shared" ref="L158" si="224">L155*$K155+L156*$K156+L157*$K157</f>
        <v>10</v>
      </c>
      <c r="M158" s="7">
        <f t="shared" ref="M158" si="225">M155*$K155+M156*$K156+M157*$K157</f>
        <v>25</v>
      </c>
      <c r="N158" s="7">
        <f t="shared" ref="N158" si="226">N155*$K155+N156*$K156+N157*$K157</f>
        <v>54</v>
      </c>
      <c r="O158" s="7">
        <f t="shared" ref="O158" si="227">O155*$K155+O156*$K156+O157*$K157</f>
        <v>54</v>
      </c>
      <c r="P158" s="7">
        <f t="shared" ref="P158" si="228">P155*$K155+P156*$K156+P157*$K157</f>
        <v>29</v>
      </c>
      <c r="Q158" s="7">
        <f t="shared" ref="Q158" si="229">Q155*$K155+Q156*$K156+Q157*$K157</f>
        <v>10</v>
      </c>
      <c r="R158" s="7">
        <f t="shared" ref="R158" si="230">R155*$K155+R156*$K156+R157*$K157</f>
        <v>4</v>
      </c>
      <c r="S158" s="7">
        <f t="shared" si="222"/>
        <v>186</v>
      </c>
      <c r="U158" s="8">
        <f t="shared" si="223"/>
        <v>0</v>
      </c>
    </row>
    <row r="159" spans="1:21" s="7" customFormat="1" ht="15.6" customHeight="1">
      <c r="A159" s="7" t="s">
        <v>27</v>
      </c>
      <c r="B159" s="7" t="s">
        <v>350</v>
      </c>
      <c r="C159" s="21">
        <v>46174</v>
      </c>
      <c r="D159" s="7" t="s">
        <v>104</v>
      </c>
      <c r="E159" s="7" t="s">
        <v>93</v>
      </c>
      <c r="F159" s="7" t="s">
        <v>94</v>
      </c>
      <c r="G159" s="7" t="s">
        <v>49</v>
      </c>
      <c r="H159" s="7" t="s">
        <v>353</v>
      </c>
      <c r="I159" s="7" t="s">
        <v>105</v>
      </c>
      <c r="J159" s="7" t="s">
        <v>20</v>
      </c>
      <c r="L159" s="7">
        <v>6</v>
      </c>
      <c r="M159" s="7">
        <v>13</v>
      </c>
      <c r="N159" s="7">
        <v>66</v>
      </c>
      <c r="O159" s="7">
        <v>72</v>
      </c>
      <c r="P159" s="7">
        <v>39</v>
      </c>
      <c r="Q159" s="7">
        <v>14</v>
      </c>
      <c r="R159" s="7">
        <v>4</v>
      </c>
      <c r="S159" s="7">
        <f>SUM(L159:R159)</f>
        <v>214</v>
      </c>
      <c r="U159" s="8">
        <f t="shared" si="223"/>
        <v>0</v>
      </c>
    </row>
    <row r="160" spans="1:21" s="7" customFormat="1" ht="15.6" customHeight="1">
      <c r="A160" s="7" t="s">
        <v>27</v>
      </c>
      <c r="B160" s="7" t="s">
        <v>350</v>
      </c>
      <c r="C160" s="21">
        <v>46174</v>
      </c>
      <c r="D160" s="7" t="s">
        <v>104</v>
      </c>
      <c r="E160" s="7" t="s">
        <v>93</v>
      </c>
      <c r="F160" s="7" t="s">
        <v>94</v>
      </c>
      <c r="G160" s="7" t="s">
        <v>49</v>
      </c>
      <c r="H160" s="7" t="s">
        <v>353</v>
      </c>
      <c r="I160" s="7" t="s">
        <v>105</v>
      </c>
      <c r="J160" s="7" t="s">
        <v>22</v>
      </c>
      <c r="L160" s="7">
        <f>SUM(L158:L159)</f>
        <v>16</v>
      </c>
      <c r="M160" s="7">
        <f t="shared" ref="M160:R160" si="231">SUM(M158:M159)</f>
        <v>38</v>
      </c>
      <c r="N160" s="7">
        <f t="shared" si="231"/>
        <v>120</v>
      </c>
      <c r="O160" s="7">
        <f t="shared" si="231"/>
        <v>126</v>
      </c>
      <c r="P160" s="7">
        <f t="shared" si="231"/>
        <v>68</v>
      </c>
      <c r="Q160" s="7">
        <f t="shared" si="231"/>
        <v>24</v>
      </c>
      <c r="R160" s="7">
        <f t="shared" si="231"/>
        <v>8</v>
      </c>
      <c r="S160" s="7">
        <f>SUM(L160:R160)</f>
        <v>400</v>
      </c>
      <c r="T160" s="7">
        <v>20.86</v>
      </c>
      <c r="U160" s="8">
        <f>S160*T160</f>
        <v>8344</v>
      </c>
    </row>
    <row r="161" spans="1:21" s="2" customFormat="1" ht="15.6" customHeight="1">
      <c r="A161" s="2" t="s">
        <v>27</v>
      </c>
      <c r="B161" s="2" t="s">
        <v>350</v>
      </c>
      <c r="C161" s="20">
        <v>46174</v>
      </c>
      <c r="D161" s="2" t="s">
        <v>112</v>
      </c>
      <c r="E161" s="2" t="s">
        <v>93</v>
      </c>
      <c r="F161" s="2" t="s">
        <v>97</v>
      </c>
      <c r="G161" s="2" t="s">
        <v>49</v>
      </c>
      <c r="H161" s="7" t="s">
        <v>353</v>
      </c>
      <c r="I161" s="2" t="s">
        <v>105</v>
      </c>
      <c r="J161" s="2" t="s">
        <v>20</v>
      </c>
      <c r="L161" s="2">
        <v>3</v>
      </c>
      <c r="M161" s="2">
        <v>22</v>
      </c>
      <c r="N161" s="2">
        <v>28</v>
      </c>
      <c r="O161" s="2">
        <v>25</v>
      </c>
      <c r="P161" s="2">
        <v>14</v>
      </c>
      <c r="Q161" s="2">
        <v>6</v>
      </c>
      <c r="R161" s="2">
        <v>2</v>
      </c>
      <c r="S161" s="2">
        <f>SUM(L161:R161)</f>
        <v>100</v>
      </c>
      <c r="U161" s="3">
        <f t="shared" ref="U161" si="232">S161*T161</f>
        <v>0</v>
      </c>
    </row>
    <row r="162" spans="1:21" s="2" customFormat="1" ht="15.6" customHeight="1">
      <c r="A162" s="2" t="s">
        <v>27</v>
      </c>
      <c r="B162" s="2" t="s">
        <v>350</v>
      </c>
      <c r="C162" s="20">
        <v>46174</v>
      </c>
      <c r="D162" s="2" t="s">
        <v>112</v>
      </c>
      <c r="E162" s="2" t="s">
        <v>93</v>
      </c>
      <c r="F162" s="2" t="s">
        <v>97</v>
      </c>
      <c r="G162" s="2" t="s">
        <v>49</v>
      </c>
      <c r="H162" s="7" t="s">
        <v>353</v>
      </c>
      <c r="I162" s="2" t="s">
        <v>105</v>
      </c>
      <c r="J162" s="2" t="s">
        <v>22</v>
      </c>
      <c r="L162" s="2">
        <f t="shared" ref="L162:R162" si="233">SUM(L161:L161)</f>
        <v>3</v>
      </c>
      <c r="M162" s="2">
        <f t="shared" si="233"/>
        <v>22</v>
      </c>
      <c r="N162" s="2">
        <f t="shared" si="233"/>
        <v>28</v>
      </c>
      <c r="O162" s="2">
        <f t="shared" si="233"/>
        <v>25</v>
      </c>
      <c r="P162" s="2">
        <f t="shared" si="233"/>
        <v>14</v>
      </c>
      <c r="Q162" s="2">
        <f t="shared" si="233"/>
        <v>6</v>
      </c>
      <c r="R162" s="2">
        <f t="shared" si="233"/>
        <v>2</v>
      </c>
      <c r="S162" s="2">
        <f>SUM(L162:R162)</f>
        <v>100</v>
      </c>
      <c r="T162" s="2">
        <v>20.86</v>
      </c>
      <c r="U162" s="3">
        <f>S162*T162</f>
        <v>2086</v>
      </c>
    </row>
    <row r="163" spans="1:21" s="7" customFormat="1" ht="15.6" customHeight="1">
      <c r="A163" s="7" t="s">
        <v>27</v>
      </c>
      <c r="B163" s="7" t="s">
        <v>350</v>
      </c>
      <c r="C163" s="21">
        <v>46174</v>
      </c>
      <c r="D163" s="7" t="s">
        <v>106</v>
      </c>
      <c r="E163" s="7" t="s">
        <v>93</v>
      </c>
      <c r="F163" s="7" t="s">
        <v>99</v>
      </c>
      <c r="G163" s="7" t="s">
        <v>49</v>
      </c>
      <c r="H163" s="7" t="s">
        <v>353</v>
      </c>
      <c r="I163" s="7" t="s">
        <v>105</v>
      </c>
      <c r="J163" s="7" t="s">
        <v>47</v>
      </c>
      <c r="K163" s="7">
        <v>5</v>
      </c>
      <c r="L163" s="7">
        <v>1</v>
      </c>
      <c r="M163" s="7">
        <v>1</v>
      </c>
      <c r="N163" s="7">
        <v>3</v>
      </c>
      <c r="O163" s="7">
        <v>3</v>
      </c>
      <c r="P163" s="7">
        <v>2</v>
      </c>
      <c r="Q163" s="7">
        <v>1</v>
      </c>
      <c r="R163" s="7">
        <v>1</v>
      </c>
      <c r="S163" s="7">
        <f t="shared" ref="S163:S166" si="234">SUM(L163:R163)</f>
        <v>12</v>
      </c>
      <c r="U163" s="8">
        <f t="shared" ref="U163:U167" si="235">S163*T163</f>
        <v>0</v>
      </c>
    </row>
    <row r="164" spans="1:21" s="7" customFormat="1" ht="15.6" customHeight="1">
      <c r="A164" s="7" t="s">
        <v>27</v>
      </c>
      <c r="B164" s="7" t="s">
        <v>350</v>
      </c>
      <c r="C164" s="21">
        <v>46174</v>
      </c>
      <c r="D164" s="7" t="s">
        <v>106</v>
      </c>
      <c r="E164" s="7" t="s">
        <v>93</v>
      </c>
      <c r="F164" s="7" t="s">
        <v>99</v>
      </c>
      <c r="G164" s="7" t="s">
        <v>49</v>
      </c>
      <c r="H164" s="7" t="s">
        <v>353</v>
      </c>
      <c r="I164" s="7" t="s">
        <v>105</v>
      </c>
      <c r="J164" s="7" t="s">
        <v>54</v>
      </c>
      <c r="K164" s="7">
        <v>22</v>
      </c>
      <c r="M164" s="7">
        <v>1</v>
      </c>
      <c r="N164" s="7">
        <v>2</v>
      </c>
      <c r="O164" s="7">
        <v>2</v>
      </c>
      <c r="P164" s="7">
        <v>1</v>
      </c>
      <c r="S164" s="7">
        <f t="shared" si="234"/>
        <v>6</v>
      </c>
      <c r="U164" s="8">
        <f t="shared" si="235"/>
        <v>0</v>
      </c>
    </row>
    <row r="165" spans="1:21" s="7" customFormat="1" ht="15.6" customHeight="1">
      <c r="A165" s="7" t="s">
        <v>27</v>
      </c>
      <c r="B165" s="7" t="s">
        <v>350</v>
      </c>
      <c r="C165" s="21">
        <v>46174</v>
      </c>
      <c r="D165" s="7" t="s">
        <v>106</v>
      </c>
      <c r="E165" s="7" t="s">
        <v>93</v>
      </c>
      <c r="F165" s="7" t="s">
        <v>99</v>
      </c>
      <c r="G165" s="7" t="s">
        <v>49</v>
      </c>
      <c r="H165" s="7" t="s">
        <v>353</v>
      </c>
      <c r="I165" s="7" t="s">
        <v>105</v>
      </c>
      <c r="J165" s="7" t="s">
        <v>61</v>
      </c>
      <c r="K165" s="7">
        <v>11</v>
      </c>
      <c r="L165" s="7">
        <v>1</v>
      </c>
      <c r="M165" s="7">
        <v>1</v>
      </c>
      <c r="N165" s="7">
        <v>2</v>
      </c>
      <c r="O165" s="7">
        <v>2</v>
      </c>
      <c r="P165" s="7">
        <v>2</v>
      </c>
      <c r="Q165" s="7">
        <v>1</v>
      </c>
      <c r="S165" s="7">
        <f t="shared" si="234"/>
        <v>9</v>
      </c>
      <c r="U165" s="8">
        <f t="shared" si="235"/>
        <v>0</v>
      </c>
    </row>
    <row r="166" spans="1:21" s="7" customFormat="1" ht="15.6" customHeight="1">
      <c r="A166" s="7" t="s">
        <v>27</v>
      </c>
      <c r="B166" s="7" t="s">
        <v>350</v>
      </c>
      <c r="C166" s="21">
        <v>46174</v>
      </c>
      <c r="D166" s="7" t="s">
        <v>106</v>
      </c>
      <c r="E166" s="7" t="s">
        <v>93</v>
      </c>
      <c r="F166" s="7" t="s">
        <v>99</v>
      </c>
      <c r="G166" s="7" t="s">
        <v>49</v>
      </c>
      <c r="H166" s="7" t="s">
        <v>353</v>
      </c>
      <c r="I166" s="7" t="s">
        <v>105</v>
      </c>
      <c r="J166" s="7" t="s">
        <v>19</v>
      </c>
      <c r="L166" s="7">
        <f t="shared" ref="L166" si="236">L163*$K163+L164*$K164+L165*$K165</f>
        <v>16</v>
      </c>
      <c r="M166" s="7">
        <f t="shared" ref="M166" si="237">M163*$K163+M164*$K164+M165*$K165</f>
        <v>38</v>
      </c>
      <c r="N166" s="7">
        <f t="shared" ref="N166" si="238">N163*$K163+N164*$K164+N165*$K165</f>
        <v>81</v>
      </c>
      <c r="O166" s="7">
        <f t="shared" ref="O166" si="239">O163*$K163+O164*$K164+O165*$K165</f>
        <v>81</v>
      </c>
      <c r="P166" s="7">
        <f t="shared" ref="P166" si="240">P163*$K163+P164*$K164+P165*$K165</f>
        <v>54</v>
      </c>
      <c r="Q166" s="7">
        <f t="shared" ref="Q166" si="241">Q163*$K163+Q164*$K164+Q165*$K165</f>
        <v>16</v>
      </c>
      <c r="R166" s="7">
        <f t="shared" ref="R166" si="242">R163*$K163+R164*$K164+R165*$K165</f>
        <v>5</v>
      </c>
      <c r="S166" s="7">
        <f t="shared" si="234"/>
        <v>291</v>
      </c>
      <c r="U166" s="8">
        <f t="shared" si="235"/>
        <v>0</v>
      </c>
    </row>
    <row r="167" spans="1:21" s="7" customFormat="1" ht="15.6" customHeight="1">
      <c r="A167" s="7" t="s">
        <v>27</v>
      </c>
      <c r="B167" s="7" t="s">
        <v>350</v>
      </c>
      <c r="C167" s="21">
        <v>46174</v>
      </c>
      <c r="D167" s="7" t="s">
        <v>106</v>
      </c>
      <c r="E167" s="7" t="s">
        <v>93</v>
      </c>
      <c r="F167" s="7" t="s">
        <v>99</v>
      </c>
      <c r="G167" s="7" t="s">
        <v>49</v>
      </c>
      <c r="H167" s="7" t="s">
        <v>353</v>
      </c>
      <c r="I167" s="7" t="s">
        <v>105</v>
      </c>
      <c r="J167" s="7" t="s">
        <v>20</v>
      </c>
      <c r="L167" s="7">
        <v>8</v>
      </c>
      <c r="M167" s="7">
        <v>46</v>
      </c>
      <c r="N167" s="7">
        <v>98</v>
      </c>
      <c r="O167" s="7">
        <v>91</v>
      </c>
      <c r="P167" s="7">
        <v>45</v>
      </c>
      <c r="Q167" s="7">
        <v>17</v>
      </c>
      <c r="R167" s="7">
        <v>4</v>
      </c>
      <c r="S167" s="7">
        <f>SUM(L167:R167)</f>
        <v>309</v>
      </c>
      <c r="U167" s="8">
        <f t="shared" si="235"/>
        <v>0</v>
      </c>
    </row>
    <row r="168" spans="1:21" s="7" customFormat="1" ht="15.6" customHeight="1">
      <c r="A168" s="7" t="s">
        <v>27</v>
      </c>
      <c r="B168" s="7" t="s">
        <v>350</v>
      </c>
      <c r="C168" s="21">
        <v>46174</v>
      </c>
      <c r="D168" s="7" t="s">
        <v>106</v>
      </c>
      <c r="E168" s="7" t="s">
        <v>93</v>
      </c>
      <c r="F168" s="7" t="s">
        <v>99</v>
      </c>
      <c r="G168" s="7" t="s">
        <v>49</v>
      </c>
      <c r="H168" s="7" t="s">
        <v>353</v>
      </c>
      <c r="I168" s="7" t="s">
        <v>105</v>
      </c>
      <c r="J168" s="7" t="s">
        <v>22</v>
      </c>
      <c r="L168" s="7">
        <f>SUM(L166:L167)</f>
        <v>24</v>
      </c>
      <c r="M168" s="7">
        <f t="shared" ref="M168:R168" si="243">SUM(M166:M167)</f>
        <v>84</v>
      </c>
      <c r="N168" s="7">
        <f t="shared" si="243"/>
        <v>179</v>
      </c>
      <c r="O168" s="7">
        <f t="shared" si="243"/>
        <v>172</v>
      </c>
      <c r="P168" s="7">
        <f t="shared" si="243"/>
        <v>99</v>
      </c>
      <c r="Q168" s="7">
        <f t="shared" si="243"/>
        <v>33</v>
      </c>
      <c r="R168" s="7">
        <f t="shared" si="243"/>
        <v>9</v>
      </c>
      <c r="S168" s="7">
        <f>SUM(L168:R168)</f>
        <v>600</v>
      </c>
      <c r="T168" s="7">
        <v>20.86</v>
      </c>
      <c r="U168" s="8">
        <f>S168*T168</f>
        <v>12516</v>
      </c>
    </row>
    <row r="169" spans="1:21" s="2" customFormat="1" ht="15.6" customHeight="1">
      <c r="A169" s="2" t="s">
        <v>27</v>
      </c>
      <c r="B169" s="2" t="s">
        <v>350</v>
      </c>
      <c r="C169" s="20">
        <v>46174</v>
      </c>
      <c r="D169" s="2" t="s">
        <v>107</v>
      </c>
      <c r="E169" s="2" t="s">
        <v>93</v>
      </c>
      <c r="F169" s="2" t="s">
        <v>94</v>
      </c>
      <c r="G169" s="2" t="s">
        <v>58</v>
      </c>
      <c r="H169" s="7" t="s">
        <v>353</v>
      </c>
      <c r="I169" s="2" t="s">
        <v>108</v>
      </c>
      <c r="J169" s="2" t="s">
        <v>47</v>
      </c>
      <c r="K169" s="2">
        <v>3</v>
      </c>
      <c r="L169" s="2">
        <v>1</v>
      </c>
      <c r="M169" s="2">
        <v>1</v>
      </c>
      <c r="N169" s="2">
        <v>3</v>
      </c>
      <c r="O169" s="2">
        <v>3</v>
      </c>
      <c r="P169" s="2">
        <v>2</v>
      </c>
      <c r="Q169" s="2">
        <v>1</v>
      </c>
      <c r="R169" s="2">
        <v>1</v>
      </c>
      <c r="S169" s="2">
        <f t="shared" ref="S169:S172" si="244">SUM(L169:R169)</f>
        <v>12</v>
      </c>
      <c r="U169" s="3">
        <f t="shared" ref="U169:U173" si="245">S169*T169</f>
        <v>0</v>
      </c>
    </row>
    <row r="170" spans="1:21" s="2" customFormat="1" ht="15.6" customHeight="1">
      <c r="A170" s="2" t="s">
        <v>27</v>
      </c>
      <c r="B170" s="2" t="s">
        <v>350</v>
      </c>
      <c r="C170" s="20">
        <v>46174</v>
      </c>
      <c r="D170" s="2" t="s">
        <v>107</v>
      </c>
      <c r="E170" s="2" t="s">
        <v>93</v>
      </c>
      <c r="F170" s="2" t="s">
        <v>94</v>
      </c>
      <c r="G170" s="2" t="s">
        <v>58</v>
      </c>
      <c r="H170" s="7" t="s">
        <v>353</v>
      </c>
      <c r="I170" s="2" t="s">
        <v>108</v>
      </c>
      <c r="J170" s="2" t="s">
        <v>36</v>
      </c>
      <c r="K170" s="2">
        <v>5</v>
      </c>
      <c r="L170" s="2">
        <v>1</v>
      </c>
      <c r="M170" s="2">
        <v>1</v>
      </c>
      <c r="N170" s="2">
        <v>2</v>
      </c>
      <c r="O170" s="2">
        <v>2</v>
      </c>
      <c r="P170" s="2">
        <v>1</v>
      </c>
      <c r="Q170" s="2">
        <v>1</v>
      </c>
      <c r="S170" s="2">
        <f t="shared" si="244"/>
        <v>8</v>
      </c>
      <c r="U170" s="3">
        <f t="shared" si="245"/>
        <v>0</v>
      </c>
    </row>
    <row r="171" spans="1:21" s="2" customFormat="1" ht="15.6" customHeight="1">
      <c r="A171" s="2" t="s">
        <v>27</v>
      </c>
      <c r="B171" s="2" t="s">
        <v>350</v>
      </c>
      <c r="C171" s="20">
        <v>46174</v>
      </c>
      <c r="D171" s="2" t="s">
        <v>107</v>
      </c>
      <c r="E171" s="2" t="s">
        <v>93</v>
      </c>
      <c r="F171" s="2" t="s">
        <v>94</v>
      </c>
      <c r="G171" s="2" t="s">
        <v>58</v>
      </c>
      <c r="H171" s="7" t="s">
        <v>353</v>
      </c>
      <c r="I171" s="2" t="s">
        <v>108</v>
      </c>
      <c r="J171" s="2" t="s">
        <v>54</v>
      </c>
      <c r="K171" s="2">
        <v>11</v>
      </c>
      <c r="M171" s="2">
        <v>1</v>
      </c>
      <c r="N171" s="2">
        <v>2</v>
      </c>
      <c r="O171" s="2">
        <v>2</v>
      </c>
      <c r="P171" s="2">
        <v>1</v>
      </c>
      <c r="S171" s="2">
        <f t="shared" si="244"/>
        <v>6</v>
      </c>
      <c r="U171" s="3">
        <f t="shared" si="245"/>
        <v>0</v>
      </c>
    </row>
    <row r="172" spans="1:21" s="2" customFormat="1" ht="15.6" customHeight="1">
      <c r="A172" s="2" t="s">
        <v>27</v>
      </c>
      <c r="B172" s="2" t="s">
        <v>350</v>
      </c>
      <c r="C172" s="20">
        <v>46174</v>
      </c>
      <c r="D172" s="2" t="s">
        <v>107</v>
      </c>
      <c r="E172" s="2" t="s">
        <v>93</v>
      </c>
      <c r="F172" s="2" t="s">
        <v>94</v>
      </c>
      <c r="G172" s="2" t="s">
        <v>58</v>
      </c>
      <c r="H172" s="7" t="s">
        <v>353</v>
      </c>
      <c r="I172" s="2" t="s">
        <v>108</v>
      </c>
      <c r="J172" s="2" t="s">
        <v>19</v>
      </c>
      <c r="L172" s="2">
        <f t="shared" ref="L172" si="246">L169*$K169+L170*$K170+L171*$K171</f>
        <v>8</v>
      </c>
      <c r="M172" s="2">
        <f t="shared" ref="M172" si="247">M169*$K169+M170*$K170+M171*$K171</f>
        <v>19</v>
      </c>
      <c r="N172" s="2">
        <f t="shared" ref="N172" si="248">N169*$K169+N170*$K170+N171*$K171</f>
        <v>41</v>
      </c>
      <c r="O172" s="2">
        <f t="shared" ref="O172" si="249">O169*$K169+O170*$K170+O171*$K171</f>
        <v>41</v>
      </c>
      <c r="P172" s="2">
        <f t="shared" ref="P172" si="250">P169*$K169+P170*$K170+P171*$K171</f>
        <v>22</v>
      </c>
      <c r="Q172" s="2">
        <f t="shared" ref="Q172" si="251">Q169*$K169+Q170*$K170+Q171*$K171</f>
        <v>8</v>
      </c>
      <c r="R172" s="2">
        <f t="shared" ref="R172" si="252">R169*$K169+R170*$K170+R171*$K171</f>
        <v>3</v>
      </c>
      <c r="S172" s="2">
        <f t="shared" si="244"/>
        <v>142</v>
      </c>
      <c r="U172" s="3">
        <f t="shared" si="245"/>
        <v>0</v>
      </c>
    </row>
    <row r="173" spans="1:21" s="2" customFormat="1" ht="15.6" customHeight="1">
      <c r="A173" s="2" t="s">
        <v>27</v>
      </c>
      <c r="B173" s="2" t="s">
        <v>350</v>
      </c>
      <c r="C173" s="20">
        <v>46174</v>
      </c>
      <c r="D173" s="2" t="s">
        <v>107</v>
      </c>
      <c r="E173" s="2" t="s">
        <v>93</v>
      </c>
      <c r="F173" s="2" t="s">
        <v>94</v>
      </c>
      <c r="G173" s="2" t="s">
        <v>58</v>
      </c>
      <c r="H173" s="7" t="s">
        <v>353</v>
      </c>
      <c r="I173" s="2" t="s">
        <v>108</v>
      </c>
      <c r="J173" s="2" t="s">
        <v>20</v>
      </c>
      <c r="L173" s="2">
        <v>4</v>
      </c>
      <c r="M173" s="2">
        <v>10</v>
      </c>
      <c r="N173" s="2">
        <v>49</v>
      </c>
      <c r="O173" s="2">
        <v>53</v>
      </c>
      <c r="P173" s="2">
        <v>29</v>
      </c>
      <c r="Q173" s="2">
        <v>10</v>
      </c>
      <c r="R173" s="2">
        <v>3</v>
      </c>
      <c r="S173" s="2">
        <f>SUM(L173:R173)</f>
        <v>158</v>
      </c>
      <c r="U173" s="3">
        <f t="shared" si="245"/>
        <v>0</v>
      </c>
    </row>
    <row r="174" spans="1:21" s="2" customFormat="1" ht="15.6" customHeight="1">
      <c r="A174" s="2" t="s">
        <v>27</v>
      </c>
      <c r="B174" s="2" t="s">
        <v>350</v>
      </c>
      <c r="C174" s="20">
        <v>46174</v>
      </c>
      <c r="D174" s="2" t="s">
        <v>107</v>
      </c>
      <c r="E174" s="2" t="s">
        <v>93</v>
      </c>
      <c r="F174" s="2" t="s">
        <v>94</v>
      </c>
      <c r="G174" s="2" t="s">
        <v>58</v>
      </c>
      <c r="H174" s="7" t="s">
        <v>353</v>
      </c>
      <c r="I174" s="2" t="s">
        <v>108</v>
      </c>
      <c r="J174" s="2" t="s">
        <v>22</v>
      </c>
      <c r="L174" s="2">
        <f>SUM(L172:L173)</f>
        <v>12</v>
      </c>
      <c r="M174" s="2">
        <f t="shared" ref="M174:R174" si="253">SUM(M172:M173)</f>
        <v>29</v>
      </c>
      <c r="N174" s="2">
        <f t="shared" si="253"/>
        <v>90</v>
      </c>
      <c r="O174" s="2">
        <f t="shared" si="253"/>
        <v>94</v>
      </c>
      <c r="P174" s="2">
        <f t="shared" si="253"/>
        <v>51</v>
      </c>
      <c r="Q174" s="2">
        <f t="shared" si="253"/>
        <v>18</v>
      </c>
      <c r="R174" s="2">
        <f t="shared" si="253"/>
        <v>6</v>
      </c>
      <c r="S174" s="2">
        <f>SUM(L174:R174)</f>
        <v>300</v>
      </c>
      <c r="T174" s="2">
        <v>20.86</v>
      </c>
      <c r="U174" s="3">
        <f>S174*T174</f>
        <v>6258</v>
      </c>
    </row>
    <row r="175" spans="1:21" s="7" customFormat="1" ht="15.6" customHeight="1">
      <c r="A175" s="7" t="s">
        <v>27</v>
      </c>
      <c r="B175" s="7" t="s">
        <v>350</v>
      </c>
      <c r="C175" s="21">
        <v>46174</v>
      </c>
      <c r="D175" s="7" t="s">
        <v>109</v>
      </c>
      <c r="E175" s="7" t="s">
        <v>93</v>
      </c>
      <c r="F175" s="7" t="s">
        <v>97</v>
      </c>
      <c r="G175" s="7" t="s">
        <v>58</v>
      </c>
      <c r="H175" s="7" t="s">
        <v>353</v>
      </c>
      <c r="I175" s="7" t="s">
        <v>108</v>
      </c>
      <c r="J175" s="7" t="s">
        <v>20</v>
      </c>
      <c r="L175" s="7">
        <v>3</v>
      </c>
      <c r="M175" s="7">
        <v>22</v>
      </c>
      <c r="N175" s="7">
        <v>28</v>
      </c>
      <c r="O175" s="7">
        <v>25</v>
      </c>
      <c r="P175" s="7">
        <v>14</v>
      </c>
      <c r="Q175" s="7">
        <v>6</v>
      </c>
      <c r="R175" s="7">
        <v>2</v>
      </c>
      <c r="S175" s="7">
        <f>SUM(L175:R175)</f>
        <v>100</v>
      </c>
      <c r="U175" s="8">
        <f t="shared" ref="U175" si="254">S175*T175</f>
        <v>0</v>
      </c>
    </row>
    <row r="176" spans="1:21" s="7" customFormat="1" ht="15.6" customHeight="1">
      <c r="A176" s="7" t="s">
        <v>27</v>
      </c>
      <c r="B176" s="7" t="s">
        <v>350</v>
      </c>
      <c r="C176" s="21">
        <v>46174</v>
      </c>
      <c r="D176" s="7" t="s">
        <v>109</v>
      </c>
      <c r="E176" s="7" t="s">
        <v>93</v>
      </c>
      <c r="F176" s="7" t="s">
        <v>97</v>
      </c>
      <c r="G176" s="7" t="s">
        <v>58</v>
      </c>
      <c r="H176" s="7" t="s">
        <v>353</v>
      </c>
      <c r="I176" s="7" t="s">
        <v>108</v>
      </c>
      <c r="J176" s="7" t="s">
        <v>22</v>
      </c>
      <c r="L176" s="7">
        <f t="shared" ref="L176:R176" si="255">SUM(L175:L175)</f>
        <v>3</v>
      </c>
      <c r="M176" s="7">
        <f t="shared" si="255"/>
        <v>22</v>
      </c>
      <c r="N176" s="7">
        <f t="shared" si="255"/>
        <v>28</v>
      </c>
      <c r="O176" s="7">
        <f t="shared" si="255"/>
        <v>25</v>
      </c>
      <c r="P176" s="7">
        <f t="shared" si="255"/>
        <v>14</v>
      </c>
      <c r="Q176" s="7">
        <f t="shared" si="255"/>
        <v>6</v>
      </c>
      <c r="R176" s="7">
        <f t="shared" si="255"/>
        <v>2</v>
      </c>
      <c r="S176" s="7">
        <f>SUM(L176:R176)</f>
        <v>100</v>
      </c>
      <c r="T176" s="7">
        <v>20.86</v>
      </c>
      <c r="U176" s="8">
        <f>S176*T176</f>
        <v>2086</v>
      </c>
    </row>
    <row r="177" spans="1:21" s="2" customFormat="1" ht="15.6" customHeight="1">
      <c r="A177" s="2" t="s">
        <v>27</v>
      </c>
      <c r="B177" s="2" t="s">
        <v>350</v>
      </c>
      <c r="C177" s="20">
        <v>46174</v>
      </c>
      <c r="D177" s="2" t="s">
        <v>110</v>
      </c>
      <c r="E177" s="2" t="s">
        <v>93</v>
      </c>
      <c r="F177" s="2" t="s">
        <v>99</v>
      </c>
      <c r="G177" s="2" t="s">
        <v>58</v>
      </c>
      <c r="H177" s="7" t="s">
        <v>353</v>
      </c>
      <c r="I177" s="2" t="s">
        <v>108</v>
      </c>
      <c r="J177" s="2" t="s">
        <v>47</v>
      </c>
      <c r="K177" s="2">
        <v>5</v>
      </c>
      <c r="L177" s="2">
        <v>1</v>
      </c>
      <c r="M177" s="2">
        <v>1</v>
      </c>
      <c r="N177" s="2">
        <v>3</v>
      </c>
      <c r="O177" s="2">
        <v>3</v>
      </c>
      <c r="P177" s="2">
        <v>2</v>
      </c>
      <c r="Q177" s="2">
        <v>1</v>
      </c>
      <c r="R177" s="2">
        <v>1</v>
      </c>
      <c r="S177" s="2">
        <f t="shared" ref="S177:S180" si="256">SUM(L177:R177)</f>
        <v>12</v>
      </c>
      <c r="U177" s="3">
        <f t="shared" ref="U177:U181" si="257">S177*T177</f>
        <v>0</v>
      </c>
    </row>
    <row r="178" spans="1:21" s="2" customFormat="1" ht="15.6" customHeight="1">
      <c r="A178" s="2" t="s">
        <v>27</v>
      </c>
      <c r="B178" s="2" t="s">
        <v>350</v>
      </c>
      <c r="C178" s="20">
        <v>46174</v>
      </c>
      <c r="D178" s="2" t="s">
        <v>110</v>
      </c>
      <c r="E178" s="2" t="s">
        <v>93</v>
      </c>
      <c r="F178" s="2" t="s">
        <v>99</v>
      </c>
      <c r="G178" s="2" t="s">
        <v>58</v>
      </c>
      <c r="H178" s="7" t="s">
        <v>353</v>
      </c>
      <c r="I178" s="2" t="s">
        <v>108</v>
      </c>
      <c r="J178" s="2" t="s">
        <v>54</v>
      </c>
      <c r="K178" s="2">
        <v>22</v>
      </c>
      <c r="M178" s="2">
        <v>1</v>
      </c>
      <c r="N178" s="2">
        <v>2</v>
      </c>
      <c r="O178" s="2">
        <v>2</v>
      </c>
      <c r="P178" s="2">
        <v>1</v>
      </c>
      <c r="S178" s="2">
        <f t="shared" si="256"/>
        <v>6</v>
      </c>
      <c r="U178" s="3">
        <f t="shared" si="257"/>
        <v>0</v>
      </c>
    </row>
    <row r="179" spans="1:21" s="2" customFormat="1" ht="15.6" customHeight="1">
      <c r="A179" s="2" t="s">
        <v>27</v>
      </c>
      <c r="B179" s="2" t="s">
        <v>350</v>
      </c>
      <c r="C179" s="20">
        <v>46174</v>
      </c>
      <c r="D179" s="2" t="s">
        <v>110</v>
      </c>
      <c r="E179" s="2" t="s">
        <v>93</v>
      </c>
      <c r="F179" s="2" t="s">
        <v>99</v>
      </c>
      <c r="G179" s="2" t="s">
        <v>58</v>
      </c>
      <c r="H179" s="7" t="s">
        <v>353</v>
      </c>
      <c r="I179" s="2" t="s">
        <v>108</v>
      </c>
      <c r="J179" s="2" t="s">
        <v>61</v>
      </c>
      <c r="K179" s="2">
        <v>11</v>
      </c>
      <c r="L179" s="2">
        <v>1</v>
      </c>
      <c r="M179" s="2">
        <v>1</v>
      </c>
      <c r="N179" s="2">
        <v>2</v>
      </c>
      <c r="O179" s="2">
        <v>2</v>
      </c>
      <c r="P179" s="2">
        <v>2</v>
      </c>
      <c r="Q179" s="2">
        <v>1</v>
      </c>
      <c r="S179" s="2">
        <f t="shared" si="256"/>
        <v>9</v>
      </c>
      <c r="U179" s="3">
        <f t="shared" si="257"/>
        <v>0</v>
      </c>
    </row>
    <row r="180" spans="1:21" s="2" customFormat="1" ht="15.6" customHeight="1">
      <c r="A180" s="2" t="s">
        <v>27</v>
      </c>
      <c r="B180" s="2" t="s">
        <v>350</v>
      </c>
      <c r="C180" s="20">
        <v>46174</v>
      </c>
      <c r="D180" s="2" t="s">
        <v>110</v>
      </c>
      <c r="E180" s="2" t="s">
        <v>93</v>
      </c>
      <c r="F180" s="2" t="s">
        <v>99</v>
      </c>
      <c r="G180" s="2" t="s">
        <v>58</v>
      </c>
      <c r="H180" s="7" t="s">
        <v>353</v>
      </c>
      <c r="I180" s="2" t="s">
        <v>108</v>
      </c>
      <c r="J180" s="2" t="s">
        <v>19</v>
      </c>
      <c r="L180" s="2">
        <f t="shared" ref="L180" si="258">L177*$K177+L178*$K178+L179*$K179</f>
        <v>16</v>
      </c>
      <c r="M180" s="2">
        <f t="shared" ref="M180" si="259">M177*$K177+M178*$K178+M179*$K179</f>
        <v>38</v>
      </c>
      <c r="N180" s="2">
        <f t="shared" ref="N180" si="260">N177*$K177+N178*$K178+N179*$K179</f>
        <v>81</v>
      </c>
      <c r="O180" s="2">
        <f t="shared" ref="O180" si="261">O177*$K177+O178*$K178+O179*$K179</f>
        <v>81</v>
      </c>
      <c r="P180" s="2">
        <f t="shared" ref="P180" si="262">P177*$K177+P178*$K178+P179*$K179</f>
        <v>54</v>
      </c>
      <c r="Q180" s="2">
        <f t="shared" ref="Q180" si="263">Q177*$K177+Q178*$K178+Q179*$K179</f>
        <v>16</v>
      </c>
      <c r="R180" s="2">
        <f t="shared" ref="R180" si="264">R177*$K177+R178*$K178+R179*$K179</f>
        <v>5</v>
      </c>
      <c r="S180" s="2">
        <f t="shared" si="256"/>
        <v>291</v>
      </c>
      <c r="U180" s="3">
        <f t="shared" si="257"/>
        <v>0</v>
      </c>
    </row>
    <row r="181" spans="1:21" s="2" customFormat="1" ht="15.6" customHeight="1">
      <c r="A181" s="2" t="s">
        <v>27</v>
      </c>
      <c r="B181" s="2" t="s">
        <v>350</v>
      </c>
      <c r="C181" s="20">
        <v>46174</v>
      </c>
      <c r="D181" s="2" t="s">
        <v>110</v>
      </c>
      <c r="E181" s="2" t="s">
        <v>93</v>
      </c>
      <c r="F181" s="2" t="s">
        <v>99</v>
      </c>
      <c r="G181" s="2" t="s">
        <v>58</v>
      </c>
      <c r="H181" s="7" t="s">
        <v>353</v>
      </c>
      <c r="I181" s="2" t="s">
        <v>108</v>
      </c>
      <c r="J181" s="2" t="s">
        <v>20</v>
      </c>
      <c r="L181" s="2">
        <v>8</v>
      </c>
      <c r="M181" s="2">
        <v>46</v>
      </c>
      <c r="N181" s="2">
        <v>98</v>
      </c>
      <c r="O181" s="2">
        <v>91</v>
      </c>
      <c r="P181" s="2">
        <v>45</v>
      </c>
      <c r="Q181" s="2">
        <v>17</v>
      </c>
      <c r="R181" s="2">
        <v>4</v>
      </c>
      <c r="S181" s="2">
        <f>SUM(L181:R181)</f>
        <v>309</v>
      </c>
      <c r="U181" s="3">
        <f t="shared" si="257"/>
        <v>0</v>
      </c>
    </row>
    <row r="182" spans="1:21" s="2" customFormat="1" ht="15.6" customHeight="1">
      <c r="A182" s="2" t="s">
        <v>27</v>
      </c>
      <c r="B182" s="2" t="s">
        <v>350</v>
      </c>
      <c r="C182" s="20">
        <v>46174</v>
      </c>
      <c r="D182" s="2" t="s">
        <v>110</v>
      </c>
      <c r="E182" s="2" t="s">
        <v>93</v>
      </c>
      <c r="F182" s="2" t="s">
        <v>99</v>
      </c>
      <c r="G182" s="2" t="s">
        <v>58</v>
      </c>
      <c r="H182" s="7" t="s">
        <v>353</v>
      </c>
      <c r="I182" s="2" t="s">
        <v>108</v>
      </c>
      <c r="J182" s="2" t="s">
        <v>22</v>
      </c>
      <c r="L182" s="2">
        <f>SUM(L180:L181)</f>
        <v>24</v>
      </c>
      <c r="M182" s="2">
        <f t="shared" ref="M182:R182" si="265">SUM(M180:M181)</f>
        <v>84</v>
      </c>
      <c r="N182" s="2">
        <f t="shared" si="265"/>
        <v>179</v>
      </c>
      <c r="O182" s="2">
        <f t="shared" si="265"/>
        <v>172</v>
      </c>
      <c r="P182" s="2">
        <f t="shared" si="265"/>
        <v>99</v>
      </c>
      <c r="Q182" s="2">
        <f t="shared" si="265"/>
        <v>33</v>
      </c>
      <c r="R182" s="2">
        <f t="shared" si="265"/>
        <v>9</v>
      </c>
      <c r="S182" s="2">
        <f>SUM(L182:R182)</f>
        <v>600</v>
      </c>
      <c r="T182" s="2">
        <v>20.86</v>
      </c>
      <c r="U182" s="3">
        <f>S182*T182</f>
        <v>12516</v>
      </c>
    </row>
    <row r="183" spans="1:21" s="7" customFormat="1" ht="15.6" customHeight="1">
      <c r="A183" s="7" t="s">
        <v>27</v>
      </c>
      <c r="B183" s="7" t="s">
        <v>349</v>
      </c>
      <c r="C183" s="21">
        <v>46143</v>
      </c>
      <c r="D183" s="7" t="s">
        <v>114</v>
      </c>
      <c r="E183" s="7" t="s">
        <v>115</v>
      </c>
      <c r="F183" s="7" t="s">
        <v>119</v>
      </c>
      <c r="G183" s="7" t="s">
        <v>117</v>
      </c>
      <c r="H183" s="2" t="s">
        <v>352</v>
      </c>
      <c r="I183" s="7" t="s">
        <v>116</v>
      </c>
      <c r="J183" s="7" t="s">
        <v>20</v>
      </c>
      <c r="L183" s="7">
        <v>3</v>
      </c>
      <c r="M183" s="7">
        <v>22</v>
      </c>
      <c r="N183" s="7">
        <v>28</v>
      </c>
      <c r="O183" s="7">
        <v>25</v>
      </c>
      <c r="P183" s="7">
        <v>14</v>
      </c>
      <c r="Q183" s="7">
        <v>6</v>
      </c>
      <c r="R183" s="7">
        <v>2</v>
      </c>
      <c r="S183" s="7">
        <f>SUM(L183:R183)</f>
        <v>100</v>
      </c>
      <c r="U183" s="8">
        <f t="shared" ref="U183" si="266">S183*T183</f>
        <v>0</v>
      </c>
    </row>
    <row r="184" spans="1:21" s="7" customFormat="1" ht="15.6" customHeight="1">
      <c r="A184" s="7" t="s">
        <v>27</v>
      </c>
      <c r="B184" s="7" t="s">
        <v>349</v>
      </c>
      <c r="C184" s="21">
        <v>46143</v>
      </c>
      <c r="D184" s="7" t="s">
        <v>114</v>
      </c>
      <c r="E184" s="7" t="s">
        <v>115</v>
      </c>
      <c r="F184" s="7" t="s">
        <v>119</v>
      </c>
      <c r="G184" s="7" t="s">
        <v>117</v>
      </c>
      <c r="H184" s="2" t="s">
        <v>352</v>
      </c>
      <c r="I184" s="7" t="s">
        <v>116</v>
      </c>
      <c r="J184" s="7" t="s">
        <v>22</v>
      </c>
      <c r="L184" s="7">
        <f t="shared" ref="L184:R184" si="267">SUM(L183:L183)</f>
        <v>3</v>
      </c>
      <c r="M184" s="7">
        <f t="shared" si="267"/>
        <v>22</v>
      </c>
      <c r="N184" s="7">
        <f t="shared" si="267"/>
        <v>28</v>
      </c>
      <c r="O184" s="7">
        <f t="shared" si="267"/>
        <v>25</v>
      </c>
      <c r="P184" s="7">
        <f t="shared" si="267"/>
        <v>14</v>
      </c>
      <c r="Q184" s="7">
        <f t="shared" si="267"/>
        <v>6</v>
      </c>
      <c r="R184" s="7">
        <f t="shared" si="267"/>
        <v>2</v>
      </c>
      <c r="S184" s="7">
        <f>SUM(L184:R184)</f>
        <v>100</v>
      </c>
      <c r="T184" s="7">
        <v>17.5</v>
      </c>
      <c r="U184" s="8">
        <f>S184*T184</f>
        <v>1750</v>
      </c>
    </row>
    <row r="185" spans="1:21" s="2" customFormat="1" ht="15.6" customHeight="1">
      <c r="A185" s="2" t="s">
        <v>27</v>
      </c>
      <c r="B185" s="2" t="s">
        <v>349</v>
      </c>
      <c r="C185" s="20">
        <v>46143</v>
      </c>
      <c r="D185" s="2" t="s">
        <v>118</v>
      </c>
      <c r="E185" s="2" t="s">
        <v>115</v>
      </c>
      <c r="F185" s="2" t="s">
        <v>120</v>
      </c>
      <c r="G185" s="2" t="s">
        <v>117</v>
      </c>
      <c r="H185" s="2" t="s">
        <v>352</v>
      </c>
      <c r="I185" s="2" t="s">
        <v>116</v>
      </c>
      <c r="J185" s="2" t="s">
        <v>47</v>
      </c>
      <c r="K185" s="2">
        <v>4</v>
      </c>
      <c r="L185" s="2">
        <v>1</v>
      </c>
      <c r="M185" s="2">
        <v>1</v>
      </c>
      <c r="N185" s="2">
        <v>3</v>
      </c>
      <c r="O185" s="2">
        <v>3</v>
      </c>
      <c r="P185" s="2">
        <v>1</v>
      </c>
      <c r="Q185" s="2">
        <v>1</v>
      </c>
      <c r="S185" s="2">
        <f t="shared" ref="S185:S188" si="268">SUM(L185:R185)</f>
        <v>10</v>
      </c>
      <c r="U185" s="3">
        <f t="shared" ref="U185:U189" si="269">S185*T185</f>
        <v>0</v>
      </c>
    </row>
    <row r="186" spans="1:21" s="2" customFormat="1" ht="15.6" customHeight="1">
      <c r="A186" s="2" t="s">
        <v>27</v>
      </c>
      <c r="B186" s="2" t="s">
        <v>349</v>
      </c>
      <c r="C186" s="20">
        <v>46143</v>
      </c>
      <c r="D186" s="2" t="s">
        <v>118</v>
      </c>
      <c r="E186" s="2" t="s">
        <v>115</v>
      </c>
      <c r="F186" s="2" t="s">
        <v>120</v>
      </c>
      <c r="G186" s="2" t="s">
        <v>117</v>
      </c>
      <c r="H186" s="2" t="s">
        <v>352</v>
      </c>
      <c r="I186" s="2" t="s">
        <v>116</v>
      </c>
      <c r="J186" s="2" t="s">
        <v>36</v>
      </c>
      <c r="K186" s="2">
        <v>8</v>
      </c>
      <c r="L186" s="2">
        <v>1</v>
      </c>
      <c r="M186" s="2">
        <v>1</v>
      </c>
      <c r="N186" s="2">
        <v>2</v>
      </c>
      <c r="O186" s="2">
        <v>2</v>
      </c>
      <c r="P186" s="2">
        <v>1</v>
      </c>
      <c r="Q186" s="2">
        <v>1</v>
      </c>
      <c r="S186" s="2">
        <f t="shared" si="268"/>
        <v>8</v>
      </c>
      <c r="U186" s="3">
        <f t="shared" si="269"/>
        <v>0</v>
      </c>
    </row>
    <row r="187" spans="1:21" s="2" customFormat="1" ht="15.6" customHeight="1">
      <c r="A187" s="2" t="s">
        <v>27</v>
      </c>
      <c r="B187" s="2" t="s">
        <v>349</v>
      </c>
      <c r="C187" s="20">
        <v>46143</v>
      </c>
      <c r="D187" s="2" t="s">
        <v>118</v>
      </c>
      <c r="E187" s="2" t="s">
        <v>115</v>
      </c>
      <c r="F187" s="2" t="s">
        <v>120</v>
      </c>
      <c r="G187" s="2" t="s">
        <v>117</v>
      </c>
      <c r="H187" s="2" t="s">
        <v>352</v>
      </c>
      <c r="I187" s="2" t="s">
        <v>116</v>
      </c>
      <c r="J187" s="2" t="s">
        <v>54</v>
      </c>
      <c r="K187" s="2">
        <v>15</v>
      </c>
      <c r="M187" s="2">
        <v>1</v>
      </c>
      <c r="N187" s="2">
        <v>2</v>
      </c>
      <c r="O187" s="2">
        <v>2</v>
      </c>
      <c r="P187" s="2">
        <v>1</v>
      </c>
      <c r="S187" s="2">
        <f t="shared" si="268"/>
        <v>6</v>
      </c>
      <c r="U187" s="3">
        <f t="shared" si="269"/>
        <v>0</v>
      </c>
    </row>
    <row r="188" spans="1:21" s="2" customFormat="1" ht="15.6" customHeight="1">
      <c r="A188" s="2" t="s">
        <v>27</v>
      </c>
      <c r="B188" s="2" t="s">
        <v>349</v>
      </c>
      <c r="C188" s="20">
        <v>46143</v>
      </c>
      <c r="D188" s="2" t="s">
        <v>118</v>
      </c>
      <c r="E188" s="2" t="s">
        <v>115</v>
      </c>
      <c r="F188" s="2" t="s">
        <v>120</v>
      </c>
      <c r="G188" s="2" t="s">
        <v>117</v>
      </c>
      <c r="H188" s="2" t="s">
        <v>352</v>
      </c>
      <c r="I188" s="2" t="s">
        <v>116</v>
      </c>
      <c r="J188" s="2" t="s">
        <v>19</v>
      </c>
      <c r="L188" s="2">
        <f t="shared" ref="L188" si="270">L185*$K185+L186*$K186+L187*$K187</f>
        <v>12</v>
      </c>
      <c r="M188" s="2">
        <f t="shared" ref="M188" si="271">M185*$K185+M186*$K186+M187*$K187</f>
        <v>27</v>
      </c>
      <c r="N188" s="2">
        <f t="shared" ref="N188" si="272">N185*$K185+N186*$K186+N187*$K187</f>
        <v>58</v>
      </c>
      <c r="O188" s="2">
        <f t="shared" ref="O188" si="273">O185*$K185+O186*$K186+O187*$K187</f>
        <v>58</v>
      </c>
      <c r="P188" s="2">
        <f t="shared" ref="P188" si="274">P185*$K185+P186*$K186+P187*$K187</f>
        <v>27</v>
      </c>
      <c r="Q188" s="2">
        <f t="shared" ref="Q188" si="275">Q185*$K185+Q186*$K186+Q187*$K187</f>
        <v>12</v>
      </c>
      <c r="R188" s="2">
        <f t="shared" ref="R188" si="276">R185*$K185+R186*$K186+R187*$K187</f>
        <v>0</v>
      </c>
      <c r="S188" s="2">
        <f t="shared" si="268"/>
        <v>194</v>
      </c>
      <c r="U188" s="3">
        <f t="shared" si="269"/>
        <v>0</v>
      </c>
    </row>
    <row r="189" spans="1:21" s="2" customFormat="1" ht="15.6" customHeight="1">
      <c r="A189" s="2" t="s">
        <v>27</v>
      </c>
      <c r="B189" s="2" t="s">
        <v>349</v>
      </c>
      <c r="C189" s="20">
        <v>46143</v>
      </c>
      <c r="D189" s="2" t="s">
        <v>118</v>
      </c>
      <c r="E189" s="2" t="s">
        <v>115</v>
      </c>
      <c r="F189" s="2" t="s">
        <v>120</v>
      </c>
      <c r="G189" s="2" t="s">
        <v>117</v>
      </c>
      <c r="H189" s="2" t="s">
        <v>352</v>
      </c>
      <c r="I189" s="2" t="s">
        <v>116</v>
      </c>
      <c r="J189" s="2" t="s">
        <v>20</v>
      </c>
      <c r="L189" s="2">
        <v>4</v>
      </c>
      <c r="M189" s="2">
        <v>29</v>
      </c>
      <c r="N189" s="2">
        <v>62</v>
      </c>
      <c r="O189" s="2">
        <v>56</v>
      </c>
      <c r="P189" s="2">
        <v>39</v>
      </c>
      <c r="Q189" s="2">
        <v>10</v>
      </c>
      <c r="R189" s="2">
        <v>6</v>
      </c>
      <c r="S189" s="2">
        <f>SUM(L189:R189)</f>
        <v>206</v>
      </c>
      <c r="U189" s="3">
        <f t="shared" si="269"/>
        <v>0</v>
      </c>
    </row>
    <row r="190" spans="1:21" s="2" customFormat="1" ht="15.6" customHeight="1">
      <c r="A190" s="2" t="s">
        <v>27</v>
      </c>
      <c r="B190" s="2" t="s">
        <v>349</v>
      </c>
      <c r="C190" s="20">
        <v>46143</v>
      </c>
      <c r="D190" s="2" t="s">
        <v>118</v>
      </c>
      <c r="E190" s="2" t="s">
        <v>115</v>
      </c>
      <c r="F190" s="2" t="s">
        <v>120</v>
      </c>
      <c r="G190" s="2" t="s">
        <v>117</v>
      </c>
      <c r="H190" s="2" t="s">
        <v>352</v>
      </c>
      <c r="I190" s="2" t="s">
        <v>116</v>
      </c>
      <c r="J190" s="2" t="s">
        <v>22</v>
      </c>
      <c r="L190" s="2">
        <f>SUM(L188:L189)</f>
        <v>16</v>
      </c>
      <c r="M190" s="2">
        <f t="shared" ref="M190:R190" si="277">SUM(M188:M189)</f>
        <v>56</v>
      </c>
      <c r="N190" s="2">
        <f t="shared" si="277"/>
        <v>120</v>
      </c>
      <c r="O190" s="2">
        <f t="shared" si="277"/>
        <v>114</v>
      </c>
      <c r="P190" s="2">
        <f t="shared" si="277"/>
        <v>66</v>
      </c>
      <c r="Q190" s="2">
        <f t="shared" si="277"/>
        <v>22</v>
      </c>
      <c r="R190" s="2">
        <f t="shared" si="277"/>
        <v>6</v>
      </c>
      <c r="S190" s="2">
        <f>SUM(L190:R190)</f>
        <v>400</v>
      </c>
      <c r="T190" s="2">
        <v>17.5</v>
      </c>
      <c r="U190" s="3">
        <f>S190*T190</f>
        <v>7000</v>
      </c>
    </row>
    <row r="191" spans="1:21" s="7" customFormat="1" ht="14.25" customHeight="1">
      <c r="A191" s="7" t="s">
        <v>27</v>
      </c>
      <c r="B191" s="7" t="s">
        <v>349</v>
      </c>
      <c r="C191" s="21">
        <v>46143</v>
      </c>
      <c r="D191" s="7" t="s">
        <v>121</v>
      </c>
      <c r="E191" s="7" t="s">
        <v>115</v>
      </c>
      <c r="F191" s="7" t="s">
        <v>122</v>
      </c>
      <c r="G191" s="7" t="s">
        <v>123</v>
      </c>
      <c r="H191" s="2" t="s">
        <v>352</v>
      </c>
      <c r="I191" s="7" t="s">
        <v>124</v>
      </c>
      <c r="J191" s="7" t="s">
        <v>47</v>
      </c>
      <c r="K191" s="7">
        <v>2</v>
      </c>
      <c r="L191" s="7">
        <v>1</v>
      </c>
      <c r="M191" s="7">
        <v>1</v>
      </c>
      <c r="N191" s="7">
        <v>2</v>
      </c>
      <c r="O191" s="7">
        <v>3</v>
      </c>
      <c r="P191" s="7">
        <v>1</v>
      </c>
      <c r="Q191" s="7">
        <v>1</v>
      </c>
      <c r="R191" s="7">
        <v>1</v>
      </c>
      <c r="S191" s="7">
        <f t="shared" ref="S191:S194" si="278">SUM(L191:R191)</f>
        <v>10</v>
      </c>
      <c r="U191" s="8">
        <f t="shared" ref="U191:U195" si="279">S191*T191</f>
        <v>0</v>
      </c>
    </row>
    <row r="192" spans="1:21" s="7" customFormat="1" ht="14.25" customHeight="1">
      <c r="A192" s="7" t="s">
        <v>27</v>
      </c>
      <c r="B192" s="7" t="s">
        <v>349</v>
      </c>
      <c r="C192" s="21">
        <v>46143</v>
      </c>
      <c r="D192" s="7" t="s">
        <v>121</v>
      </c>
      <c r="E192" s="7" t="s">
        <v>115</v>
      </c>
      <c r="F192" s="7" t="s">
        <v>122</v>
      </c>
      <c r="G192" s="7" t="s">
        <v>123</v>
      </c>
      <c r="H192" s="2" t="s">
        <v>352</v>
      </c>
      <c r="I192" s="7" t="s">
        <v>124</v>
      </c>
      <c r="J192" s="7" t="s">
        <v>36</v>
      </c>
      <c r="K192" s="7">
        <v>5</v>
      </c>
      <c r="L192" s="7">
        <v>1</v>
      </c>
      <c r="M192" s="7">
        <v>1</v>
      </c>
      <c r="N192" s="7">
        <v>2</v>
      </c>
      <c r="O192" s="7">
        <v>2</v>
      </c>
      <c r="P192" s="7">
        <v>1</v>
      </c>
      <c r="Q192" s="7">
        <v>1</v>
      </c>
      <c r="S192" s="7">
        <f t="shared" si="278"/>
        <v>8</v>
      </c>
      <c r="U192" s="8">
        <f t="shared" si="279"/>
        <v>0</v>
      </c>
    </row>
    <row r="193" spans="1:21" s="7" customFormat="1" ht="14.25" customHeight="1">
      <c r="A193" s="7" t="s">
        <v>27</v>
      </c>
      <c r="B193" s="7" t="s">
        <v>349</v>
      </c>
      <c r="C193" s="21">
        <v>46143</v>
      </c>
      <c r="D193" s="7" t="s">
        <v>121</v>
      </c>
      <c r="E193" s="7" t="s">
        <v>115</v>
      </c>
      <c r="F193" s="7" t="s">
        <v>122</v>
      </c>
      <c r="G193" s="7" t="s">
        <v>123</v>
      </c>
      <c r="H193" s="2" t="s">
        <v>352</v>
      </c>
      <c r="I193" s="7" t="s">
        <v>124</v>
      </c>
      <c r="J193" s="7" t="s">
        <v>54</v>
      </c>
      <c r="K193" s="7">
        <v>9</v>
      </c>
      <c r="M193" s="7">
        <v>1</v>
      </c>
      <c r="N193" s="7">
        <v>2</v>
      </c>
      <c r="O193" s="7">
        <v>2</v>
      </c>
      <c r="P193" s="7">
        <v>1</v>
      </c>
      <c r="S193" s="7">
        <f t="shared" si="278"/>
        <v>6</v>
      </c>
      <c r="U193" s="8">
        <f t="shared" si="279"/>
        <v>0</v>
      </c>
    </row>
    <row r="194" spans="1:21" s="7" customFormat="1" ht="14.25" customHeight="1">
      <c r="A194" s="7" t="s">
        <v>27</v>
      </c>
      <c r="B194" s="7" t="s">
        <v>349</v>
      </c>
      <c r="C194" s="21">
        <v>46143</v>
      </c>
      <c r="D194" s="7" t="s">
        <v>121</v>
      </c>
      <c r="E194" s="7" t="s">
        <v>115</v>
      </c>
      <c r="F194" s="7" t="s">
        <v>122</v>
      </c>
      <c r="G194" s="7" t="s">
        <v>123</v>
      </c>
      <c r="H194" s="2" t="s">
        <v>352</v>
      </c>
      <c r="I194" s="7" t="s">
        <v>124</v>
      </c>
      <c r="J194" s="7" t="s">
        <v>19</v>
      </c>
      <c r="L194" s="7">
        <f t="shared" ref="L194" si="280">L191*$K191+L192*$K192+L193*$K193</f>
        <v>7</v>
      </c>
      <c r="M194" s="7">
        <f t="shared" ref="M194" si="281">M191*$K191+M192*$K192+M193*$K193</f>
        <v>16</v>
      </c>
      <c r="N194" s="7">
        <f t="shared" ref="N194" si="282">N191*$K191+N192*$K192+N193*$K193</f>
        <v>32</v>
      </c>
      <c r="O194" s="7">
        <f t="shared" ref="O194" si="283">O191*$K191+O192*$K192+O193*$K193</f>
        <v>34</v>
      </c>
      <c r="P194" s="7">
        <f t="shared" ref="P194" si="284">P191*$K191+P192*$K192+P193*$K193</f>
        <v>16</v>
      </c>
      <c r="Q194" s="7">
        <f t="shared" ref="Q194" si="285">Q191*$K191+Q192*$K192+Q193*$K193</f>
        <v>7</v>
      </c>
      <c r="R194" s="7">
        <f t="shared" ref="R194" si="286">R191*$K191+R192*$K192+R193*$K193</f>
        <v>2</v>
      </c>
      <c r="S194" s="7">
        <f t="shared" si="278"/>
        <v>114</v>
      </c>
      <c r="U194" s="8">
        <f t="shared" si="279"/>
        <v>0</v>
      </c>
    </row>
    <row r="195" spans="1:21" s="7" customFormat="1" ht="14.25" customHeight="1">
      <c r="A195" s="7" t="s">
        <v>27</v>
      </c>
      <c r="B195" s="7" t="s">
        <v>349</v>
      </c>
      <c r="C195" s="21">
        <v>46143</v>
      </c>
      <c r="D195" s="7" t="s">
        <v>121</v>
      </c>
      <c r="E195" s="7" t="s">
        <v>115</v>
      </c>
      <c r="F195" s="7" t="s">
        <v>122</v>
      </c>
      <c r="G195" s="7" t="s">
        <v>123</v>
      </c>
      <c r="H195" s="2" t="s">
        <v>352</v>
      </c>
      <c r="I195" s="7" t="s">
        <v>124</v>
      </c>
      <c r="J195" s="7" t="s">
        <v>20</v>
      </c>
      <c r="L195" s="7">
        <v>4</v>
      </c>
      <c r="M195" s="7">
        <v>9</v>
      </c>
      <c r="N195" s="7">
        <v>44</v>
      </c>
      <c r="O195" s="7">
        <v>47</v>
      </c>
      <c r="P195" s="7">
        <v>28</v>
      </c>
      <c r="Q195" s="7">
        <v>9</v>
      </c>
      <c r="R195" s="7">
        <v>3</v>
      </c>
      <c r="S195" s="7">
        <f>SUM(L195:R195)</f>
        <v>144</v>
      </c>
      <c r="U195" s="8">
        <f t="shared" si="279"/>
        <v>0</v>
      </c>
    </row>
    <row r="196" spans="1:21" s="7" customFormat="1" ht="14.25" customHeight="1">
      <c r="A196" s="7" t="s">
        <v>27</v>
      </c>
      <c r="B196" s="7" t="s">
        <v>349</v>
      </c>
      <c r="C196" s="21">
        <v>46143</v>
      </c>
      <c r="D196" s="7" t="s">
        <v>121</v>
      </c>
      <c r="E196" s="7" t="s">
        <v>115</v>
      </c>
      <c r="F196" s="7" t="s">
        <v>122</v>
      </c>
      <c r="G196" s="7" t="s">
        <v>123</v>
      </c>
      <c r="H196" s="2" t="s">
        <v>352</v>
      </c>
      <c r="I196" s="7" t="s">
        <v>124</v>
      </c>
      <c r="J196" s="7" t="s">
        <v>22</v>
      </c>
      <c r="L196" s="7">
        <f>SUM(L194:L195)</f>
        <v>11</v>
      </c>
      <c r="M196" s="7">
        <f t="shared" ref="M196:R196" si="287">SUM(M194:M195)</f>
        <v>25</v>
      </c>
      <c r="N196" s="7">
        <f t="shared" si="287"/>
        <v>76</v>
      </c>
      <c r="O196" s="7">
        <f t="shared" si="287"/>
        <v>81</v>
      </c>
      <c r="P196" s="7">
        <f t="shared" si="287"/>
        <v>44</v>
      </c>
      <c r="Q196" s="7">
        <f t="shared" si="287"/>
        <v>16</v>
      </c>
      <c r="R196" s="7">
        <f t="shared" si="287"/>
        <v>5</v>
      </c>
      <c r="S196" s="7">
        <f>SUM(L196:R196)</f>
        <v>258</v>
      </c>
      <c r="T196" s="7">
        <v>17.5</v>
      </c>
      <c r="U196" s="8">
        <f>S196*T196</f>
        <v>4515</v>
      </c>
    </row>
    <row r="197" spans="1:21" s="2" customFormat="1" ht="14.25" customHeight="1">
      <c r="A197" s="2" t="s">
        <v>27</v>
      </c>
      <c r="B197" s="2" t="s">
        <v>349</v>
      </c>
      <c r="C197" s="20">
        <v>46143</v>
      </c>
      <c r="D197" s="2" t="s">
        <v>125</v>
      </c>
      <c r="E197" s="2" t="s">
        <v>115</v>
      </c>
      <c r="F197" s="2" t="s">
        <v>119</v>
      </c>
      <c r="G197" s="2" t="s">
        <v>123</v>
      </c>
      <c r="H197" s="2" t="s">
        <v>352</v>
      </c>
      <c r="I197" s="2" t="s">
        <v>124</v>
      </c>
      <c r="J197" s="2" t="s">
        <v>20</v>
      </c>
      <c r="L197" s="2">
        <v>3</v>
      </c>
      <c r="M197" s="2">
        <v>22</v>
      </c>
      <c r="N197" s="2">
        <v>28</v>
      </c>
      <c r="O197" s="2">
        <v>25</v>
      </c>
      <c r="P197" s="2">
        <v>14</v>
      </c>
      <c r="Q197" s="2">
        <v>6</v>
      </c>
      <c r="R197" s="2">
        <v>2</v>
      </c>
      <c r="S197" s="2">
        <f>SUM(L197:R197)</f>
        <v>100</v>
      </c>
      <c r="U197" s="3">
        <f t="shared" ref="U197" si="288">S197*T197</f>
        <v>0</v>
      </c>
    </row>
    <row r="198" spans="1:21" s="2" customFormat="1" ht="14.25" customHeight="1">
      <c r="A198" s="2" t="s">
        <v>28</v>
      </c>
      <c r="B198" s="2" t="s">
        <v>349</v>
      </c>
      <c r="C198" s="20">
        <v>46143</v>
      </c>
      <c r="D198" s="2" t="s">
        <v>125</v>
      </c>
      <c r="E198" s="2" t="s">
        <v>115</v>
      </c>
      <c r="F198" s="2" t="s">
        <v>119</v>
      </c>
      <c r="G198" s="2" t="s">
        <v>123</v>
      </c>
      <c r="H198" s="2" t="s">
        <v>352</v>
      </c>
      <c r="I198" s="2" t="s">
        <v>124</v>
      </c>
      <c r="J198" s="2" t="s">
        <v>22</v>
      </c>
      <c r="L198" s="2">
        <f t="shared" ref="L198:R198" si="289">SUM(L197:L197)</f>
        <v>3</v>
      </c>
      <c r="M198" s="2">
        <f t="shared" si="289"/>
        <v>22</v>
      </c>
      <c r="N198" s="2">
        <f t="shared" si="289"/>
        <v>28</v>
      </c>
      <c r="O198" s="2">
        <f t="shared" si="289"/>
        <v>25</v>
      </c>
      <c r="P198" s="2">
        <f t="shared" si="289"/>
        <v>14</v>
      </c>
      <c r="Q198" s="2">
        <f t="shared" si="289"/>
        <v>6</v>
      </c>
      <c r="R198" s="2">
        <f t="shared" si="289"/>
        <v>2</v>
      </c>
      <c r="S198" s="2">
        <f>SUM(L198:R198)</f>
        <v>100</v>
      </c>
      <c r="T198" s="2">
        <v>17.5</v>
      </c>
      <c r="U198" s="3">
        <f>S198*T198</f>
        <v>1750</v>
      </c>
    </row>
    <row r="199" spans="1:21" s="7" customFormat="1" ht="14.25" customHeight="1">
      <c r="A199" s="7" t="s">
        <v>29</v>
      </c>
      <c r="B199" s="7" t="s">
        <v>349</v>
      </c>
      <c r="C199" s="21">
        <v>46143</v>
      </c>
      <c r="D199" s="7" t="s">
        <v>126</v>
      </c>
      <c r="E199" s="7" t="s">
        <v>115</v>
      </c>
      <c r="F199" s="7" t="s">
        <v>120</v>
      </c>
      <c r="G199" s="7" t="s">
        <v>123</v>
      </c>
      <c r="H199" s="2" t="s">
        <v>352</v>
      </c>
      <c r="I199" s="7" t="s">
        <v>124</v>
      </c>
      <c r="J199" s="7" t="s">
        <v>36</v>
      </c>
      <c r="K199" s="7">
        <v>8</v>
      </c>
      <c r="L199" s="7">
        <v>1</v>
      </c>
      <c r="M199" s="7">
        <v>1</v>
      </c>
      <c r="N199" s="7">
        <v>2</v>
      </c>
      <c r="O199" s="7">
        <v>2</v>
      </c>
      <c r="P199" s="7">
        <v>1</v>
      </c>
      <c r="Q199" s="7">
        <v>1</v>
      </c>
      <c r="S199" s="7">
        <f t="shared" ref="S199:S202" si="290">SUM(L199:R199)</f>
        <v>8</v>
      </c>
      <c r="U199" s="8">
        <f t="shared" ref="U199:U203" si="291">S199*T199</f>
        <v>0</v>
      </c>
    </row>
    <row r="200" spans="1:21" s="7" customFormat="1" ht="14.25" customHeight="1">
      <c r="A200" s="7" t="s">
        <v>30</v>
      </c>
      <c r="B200" s="7" t="s">
        <v>349</v>
      </c>
      <c r="C200" s="21">
        <v>46143</v>
      </c>
      <c r="D200" s="7" t="s">
        <v>126</v>
      </c>
      <c r="E200" s="7" t="s">
        <v>115</v>
      </c>
      <c r="F200" s="7" t="s">
        <v>120</v>
      </c>
      <c r="G200" s="7" t="s">
        <v>123</v>
      </c>
      <c r="H200" s="2" t="s">
        <v>352</v>
      </c>
      <c r="I200" s="7" t="s">
        <v>124</v>
      </c>
      <c r="J200" s="7" t="s">
        <v>54</v>
      </c>
      <c r="K200" s="7">
        <v>15</v>
      </c>
      <c r="M200" s="7">
        <v>1</v>
      </c>
      <c r="N200" s="7">
        <v>2</v>
      </c>
      <c r="O200" s="7">
        <v>2</v>
      </c>
      <c r="P200" s="7">
        <v>1</v>
      </c>
      <c r="S200" s="7">
        <f t="shared" si="290"/>
        <v>6</v>
      </c>
      <c r="U200" s="8">
        <f t="shared" si="291"/>
        <v>0</v>
      </c>
    </row>
    <row r="201" spans="1:21" s="7" customFormat="1" ht="14.25" customHeight="1">
      <c r="A201" s="7" t="s">
        <v>31</v>
      </c>
      <c r="B201" s="7" t="s">
        <v>349</v>
      </c>
      <c r="C201" s="21">
        <v>46143</v>
      </c>
      <c r="D201" s="7" t="s">
        <v>126</v>
      </c>
      <c r="E201" s="7" t="s">
        <v>115</v>
      </c>
      <c r="F201" s="7" t="s">
        <v>120</v>
      </c>
      <c r="G201" s="7" t="s">
        <v>123</v>
      </c>
      <c r="H201" s="2" t="s">
        <v>352</v>
      </c>
      <c r="I201" s="7" t="s">
        <v>124</v>
      </c>
      <c r="J201" s="7" t="s">
        <v>61</v>
      </c>
      <c r="K201" s="7">
        <v>4</v>
      </c>
      <c r="L201" s="7">
        <v>1</v>
      </c>
      <c r="M201" s="7">
        <v>1</v>
      </c>
      <c r="N201" s="7">
        <v>3</v>
      </c>
      <c r="O201" s="7">
        <v>3</v>
      </c>
      <c r="P201" s="7">
        <v>1</v>
      </c>
      <c r="Q201" s="7">
        <v>1</v>
      </c>
      <c r="S201" s="7">
        <f t="shared" si="290"/>
        <v>10</v>
      </c>
      <c r="U201" s="8">
        <f t="shared" si="291"/>
        <v>0</v>
      </c>
    </row>
    <row r="202" spans="1:21" s="7" customFormat="1" ht="14.25" customHeight="1">
      <c r="A202" s="7" t="s">
        <v>169</v>
      </c>
      <c r="B202" s="7" t="s">
        <v>349</v>
      </c>
      <c r="C202" s="21">
        <v>46143</v>
      </c>
      <c r="D202" s="7" t="s">
        <v>126</v>
      </c>
      <c r="E202" s="7" t="s">
        <v>115</v>
      </c>
      <c r="F202" s="7" t="s">
        <v>120</v>
      </c>
      <c r="G202" s="7" t="s">
        <v>123</v>
      </c>
      <c r="H202" s="2" t="s">
        <v>352</v>
      </c>
      <c r="I202" s="7" t="s">
        <v>124</v>
      </c>
      <c r="J202" s="7" t="s">
        <v>19</v>
      </c>
      <c r="L202" s="7">
        <f t="shared" ref="L202" si="292">L199*$K199+L200*$K200+L201*$K201</f>
        <v>12</v>
      </c>
      <c r="M202" s="7">
        <f t="shared" ref="M202" si="293">M199*$K199+M200*$K200+M201*$K201</f>
        <v>27</v>
      </c>
      <c r="N202" s="7">
        <f t="shared" ref="N202" si="294">N199*$K199+N200*$K200+N201*$K201</f>
        <v>58</v>
      </c>
      <c r="O202" s="7">
        <f t="shared" ref="O202" si="295">O199*$K199+O200*$K200+O201*$K201</f>
        <v>58</v>
      </c>
      <c r="P202" s="7">
        <f t="shared" ref="P202" si="296">P199*$K199+P200*$K200+P201*$K201</f>
        <v>27</v>
      </c>
      <c r="Q202" s="7">
        <f t="shared" ref="Q202" si="297">Q199*$K199+Q200*$K200+Q201*$K201</f>
        <v>12</v>
      </c>
      <c r="R202" s="7">
        <f t="shared" ref="R202" si="298">R199*$K199+R200*$K200+R201*$K201</f>
        <v>0</v>
      </c>
      <c r="S202" s="7">
        <f t="shared" si="290"/>
        <v>194</v>
      </c>
      <c r="U202" s="8">
        <f t="shared" si="291"/>
        <v>0</v>
      </c>
    </row>
    <row r="203" spans="1:21" s="7" customFormat="1" ht="14.25" customHeight="1">
      <c r="A203" s="7" t="s">
        <v>170</v>
      </c>
      <c r="B203" s="7" t="s">
        <v>349</v>
      </c>
      <c r="C203" s="21">
        <v>46143</v>
      </c>
      <c r="D203" s="7" t="s">
        <v>126</v>
      </c>
      <c r="E203" s="7" t="s">
        <v>115</v>
      </c>
      <c r="F203" s="7" t="s">
        <v>120</v>
      </c>
      <c r="G203" s="7" t="s">
        <v>123</v>
      </c>
      <c r="H203" s="2" t="s">
        <v>352</v>
      </c>
      <c r="I203" s="7" t="s">
        <v>124</v>
      </c>
      <c r="J203" s="7" t="s">
        <v>20</v>
      </c>
      <c r="L203" s="7">
        <v>4</v>
      </c>
      <c r="M203" s="7">
        <v>29</v>
      </c>
      <c r="N203" s="7">
        <v>62</v>
      </c>
      <c r="O203" s="7">
        <v>56</v>
      </c>
      <c r="P203" s="7">
        <v>39</v>
      </c>
      <c r="Q203" s="7">
        <v>10</v>
      </c>
      <c r="R203" s="7">
        <v>6</v>
      </c>
      <c r="S203" s="7">
        <f>SUM(L203:R203)</f>
        <v>206</v>
      </c>
      <c r="U203" s="8">
        <f t="shared" si="291"/>
        <v>0</v>
      </c>
    </row>
    <row r="204" spans="1:21" s="7" customFormat="1" ht="14.25" customHeight="1">
      <c r="A204" s="7" t="s">
        <v>171</v>
      </c>
      <c r="B204" s="7" t="s">
        <v>349</v>
      </c>
      <c r="C204" s="21">
        <v>46143</v>
      </c>
      <c r="D204" s="7" t="s">
        <v>126</v>
      </c>
      <c r="E204" s="7" t="s">
        <v>115</v>
      </c>
      <c r="F204" s="7" t="s">
        <v>120</v>
      </c>
      <c r="G204" s="7" t="s">
        <v>123</v>
      </c>
      <c r="H204" s="2" t="s">
        <v>352</v>
      </c>
      <c r="I204" s="7" t="s">
        <v>124</v>
      </c>
      <c r="J204" s="7" t="s">
        <v>22</v>
      </c>
      <c r="L204" s="7">
        <f>SUM(L202:L203)</f>
        <v>16</v>
      </c>
      <c r="M204" s="7">
        <f t="shared" ref="M204:R204" si="299">SUM(M202:M203)</f>
        <v>56</v>
      </c>
      <c r="N204" s="7">
        <f t="shared" si="299"/>
        <v>120</v>
      </c>
      <c r="O204" s="7">
        <f t="shared" si="299"/>
        <v>114</v>
      </c>
      <c r="P204" s="7">
        <f t="shared" si="299"/>
        <v>66</v>
      </c>
      <c r="Q204" s="7">
        <f t="shared" si="299"/>
        <v>22</v>
      </c>
      <c r="R204" s="7">
        <f t="shared" si="299"/>
        <v>6</v>
      </c>
      <c r="S204" s="7">
        <f>SUM(L204:R204)</f>
        <v>400</v>
      </c>
      <c r="T204" s="7">
        <v>17.5</v>
      </c>
      <c r="U204" s="8">
        <f>S204*T204</f>
        <v>7000</v>
      </c>
    </row>
    <row r="205" spans="1:21" s="2" customFormat="1" ht="14.25" customHeight="1">
      <c r="A205" s="2" t="s">
        <v>172</v>
      </c>
      <c r="B205" s="2" t="s">
        <v>25</v>
      </c>
      <c r="C205" s="20">
        <v>46142</v>
      </c>
      <c r="D205" s="2" t="s">
        <v>128</v>
      </c>
      <c r="E205" s="2" t="s">
        <v>127</v>
      </c>
      <c r="F205" s="2" t="s">
        <v>132</v>
      </c>
      <c r="G205" s="2" t="s">
        <v>34</v>
      </c>
      <c r="H205" s="2" t="s">
        <v>354</v>
      </c>
      <c r="I205" s="2" t="s">
        <v>129</v>
      </c>
      <c r="J205" s="2" t="s">
        <v>17</v>
      </c>
      <c r="K205" s="2">
        <v>6</v>
      </c>
      <c r="L205" s="2">
        <v>1</v>
      </c>
      <c r="M205" s="2">
        <v>2</v>
      </c>
      <c r="N205" s="2">
        <v>2</v>
      </c>
      <c r="O205" s="2">
        <v>3</v>
      </c>
      <c r="P205" s="2">
        <v>2</v>
      </c>
      <c r="Q205" s="2">
        <v>1</v>
      </c>
      <c r="R205" s="2">
        <v>1</v>
      </c>
      <c r="S205" s="2">
        <f t="shared" ref="S205:S208" si="300">SUM(L205:R205)</f>
        <v>12</v>
      </c>
      <c r="U205" s="3">
        <f t="shared" ref="U205:U209" si="301">S205*T205</f>
        <v>0</v>
      </c>
    </row>
    <row r="206" spans="1:21" s="2" customFormat="1" ht="14.25" customHeight="1">
      <c r="A206" s="2" t="s">
        <v>173</v>
      </c>
      <c r="B206" s="2" t="s">
        <v>25</v>
      </c>
      <c r="C206" s="20">
        <v>46142</v>
      </c>
      <c r="D206" s="2" t="s">
        <v>128</v>
      </c>
      <c r="E206" s="2" t="s">
        <v>127</v>
      </c>
      <c r="F206" s="2" t="s">
        <v>132</v>
      </c>
      <c r="G206" s="2" t="s">
        <v>34</v>
      </c>
      <c r="H206" s="2" t="s">
        <v>354</v>
      </c>
      <c r="I206" s="2" t="s">
        <v>129</v>
      </c>
      <c r="J206" s="2" t="s">
        <v>18</v>
      </c>
      <c r="K206" s="2">
        <v>27</v>
      </c>
      <c r="M206" s="2">
        <v>1</v>
      </c>
      <c r="N206" s="2">
        <v>2</v>
      </c>
      <c r="O206" s="2">
        <v>2</v>
      </c>
      <c r="P206" s="2">
        <v>2</v>
      </c>
      <c r="Q206" s="2">
        <v>1</v>
      </c>
      <c r="S206" s="2">
        <f t="shared" si="300"/>
        <v>8</v>
      </c>
      <c r="U206" s="3">
        <f t="shared" si="301"/>
        <v>0</v>
      </c>
    </row>
    <row r="207" spans="1:21" s="2" customFormat="1" ht="14.25" customHeight="1">
      <c r="A207" s="2" t="s">
        <v>174</v>
      </c>
      <c r="B207" s="2" t="s">
        <v>25</v>
      </c>
      <c r="C207" s="20">
        <v>46142</v>
      </c>
      <c r="D207" s="2" t="s">
        <v>128</v>
      </c>
      <c r="E207" s="2" t="s">
        <v>127</v>
      </c>
      <c r="F207" s="2" t="s">
        <v>132</v>
      </c>
      <c r="G207" s="2" t="s">
        <v>34</v>
      </c>
      <c r="H207" s="2" t="s">
        <v>354</v>
      </c>
      <c r="I207" s="2" t="s">
        <v>129</v>
      </c>
      <c r="J207" s="2" t="s">
        <v>130</v>
      </c>
      <c r="K207" s="2">
        <v>19</v>
      </c>
      <c r="M207" s="2">
        <v>1</v>
      </c>
      <c r="N207" s="2">
        <v>2</v>
      </c>
      <c r="O207" s="2">
        <v>2</v>
      </c>
      <c r="P207" s="2">
        <v>1</v>
      </c>
      <c r="S207" s="2">
        <f t="shared" si="300"/>
        <v>6</v>
      </c>
      <c r="U207" s="3">
        <f t="shared" si="301"/>
        <v>0</v>
      </c>
    </row>
    <row r="208" spans="1:21" s="2" customFormat="1" ht="14.25" customHeight="1">
      <c r="A208" s="2" t="s">
        <v>175</v>
      </c>
      <c r="B208" s="2" t="s">
        <v>25</v>
      </c>
      <c r="C208" s="20">
        <v>46142</v>
      </c>
      <c r="D208" s="2" t="s">
        <v>128</v>
      </c>
      <c r="E208" s="2" t="s">
        <v>127</v>
      </c>
      <c r="F208" s="2" t="s">
        <v>132</v>
      </c>
      <c r="G208" s="2" t="s">
        <v>34</v>
      </c>
      <c r="H208" s="2" t="s">
        <v>354</v>
      </c>
      <c r="I208" s="2" t="s">
        <v>129</v>
      </c>
      <c r="J208" s="2" t="s">
        <v>19</v>
      </c>
      <c r="L208" s="2">
        <f t="shared" ref="L208" si="302">L205*$K205+L206*$K206+L207*$K207</f>
        <v>6</v>
      </c>
      <c r="M208" s="2">
        <f t="shared" ref="M208" si="303">M205*$K205+M206*$K206+M207*$K207</f>
        <v>58</v>
      </c>
      <c r="N208" s="2">
        <f t="shared" ref="N208" si="304">N205*$K205+N206*$K206+N207*$K207</f>
        <v>104</v>
      </c>
      <c r="O208" s="2">
        <f t="shared" ref="O208" si="305">O205*$K205+O206*$K206+O207*$K207</f>
        <v>110</v>
      </c>
      <c r="P208" s="2">
        <f t="shared" ref="P208" si="306">P205*$K205+P206*$K206+P207*$K207</f>
        <v>85</v>
      </c>
      <c r="Q208" s="2">
        <f t="shared" ref="Q208" si="307">Q205*$K205+Q206*$K206+Q207*$K207</f>
        <v>33</v>
      </c>
      <c r="R208" s="2">
        <f t="shared" ref="R208" si="308">R205*$K205+R206*$K206+R207*$K207</f>
        <v>6</v>
      </c>
      <c r="S208" s="2">
        <f t="shared" si="300"/>
        <v>402</v>
      </c>
      <c r="U208" s="3">
        <f t="shared" si="301"/>
        <v>0</v>
      </c>
    </row>
    <row r="209" spans="1:21" s="2" customFormat="1" ht="14.25" customHeight="1">
      <c r="A209" s="2" t="s">
        <v>176</v>
      </c>
      <c r="B209" s="2" t="s">
        <v>25</v>
      </c>
      <c r="C209" s="20">
        <v>46142</v>
      </c>
      <c r="D209" s="2" t="s">
        <v>128</v>
      </c>
      <c r="E209" s="2" t="s">
        <v>127</v>
      </c>
      <c r="F209" s="2" t="s">
        <v>132</v>
      </c>
      <c r="G209" s="2" t="s">
        <v>34</v>
      </c>
      <c r="H209" s="2" t="s">
        <v>354</v>
      </c>
      <c r="I209" s="2" t="s">
        <v>129</v>
      </c>
      <c r="J209" s="2" t="s">
        <v>20</v>
      </c>
      <c r="L209" s="2">
        <v>19</v>
      </c>
      <c r="M209" s="2">
        <v>45</v>
      </c>
      <c r="N209" s="2">
        <v>49</v>
      </c>
      <c r="O209" s="2">
        <v>51</v>
      </c>
      <c r="P209" s="2">
        <v>31</v>
      </c>
      <c r="Q209" s="2">
        <v>22</v>
      </c>
      <c r="R209" s="2">
        <v>12</v>
      </c>
      <c r="S209" s="2">
        <f>SUM(L209:R209)</f>
        <v>229</v>
      </c>
      <c r="U209" s="3">
        <f t="shared" si="301"/>
        <v>0</v>
      </c>
    </row>
    <row r="210" spans="1:21" s="2" customFormat="1" ht="14.25" customHeight="1">
      <c r="A210" s="2" t="s">
        <v>177</v>
      </c>
      <c r="B210" s="2" t="s">
        <v>25</v>
      </c>
      <c r="C210" s="20">
        <v>46142</v>
      </c>
      <c r="D210" s="2" t="s">
        <v>128</v>
      </c>
      <c r="E210" s="2" t="s">
        <v>127</v>
      </c>
      <c r="F210" s="2" t="s">
        <v>132</v>
      </c>
      <c r="G210" s="2" t="s">
        <v>34</v>
      </c>
      <c r="H210" s="2" t="s">
        <v>354</v>
      </c>
      <c r="I210" s="2" t="s">
        <v>129</v>
      </c>
      <c r="J210" s="2" t="s">
        <v>22</v>
      </c>
      <c r="L210" s="2">
        <f>SUM(L208:L209)</f>
        <v>25</v>
      </c>
      <c r="M210" s="2">
        <f t="shared" ref="M210:R210" si="309">SUM(M208:M209)</f>
        <v>103</v>
      </c>
      <c r="N210" s="2">
        <f t="shared" si="309"/>
        <v>153</v>
      </c>
      <c r="O210" s="2">
        <f t="shared" si="309"/>
        <v>161</v>
      </c>
      <c r="P210" s="2">
        <f t="shared" si="309"/>
        <v>116</v>
      </c>
      <c r="Q210" s="2">
        <f t="shared" si="309"/>
        <v>55</v>
      </c>
      <c r="R210" s="2">
        <f t="shared" si="309"/>
        <v>18</v>
      </c>
      <c r="S210" s="2">
        <f>SUM(L210:R210)</f>
        <v>631</v>
      </c>
      <c r="T210" s="2">
        <v>22.45</v>
      </c>
      <c r="U210" s="3">
        <f>S210*T210</f>
        <v>14165.949999999999</v>
      </c>
    </row>
    <row r="211" spans="1:21" s="7" customFormat="1" ht="14.25" customHeight="1">
      <c r="A211" s="7" t="s">
        <v>178</v>
      </c>
      <c r="B211" s="7" t="s">
        <v>25</v>
      </c>
      <c r="C211" s="21">
        <v>46142</v>
      </c>
      <c r="D211" s="7" t="s">
        <v>131</v>
      </c>
      <c r="E211" s="7" t="s">
        <v>127</v>
      </c>
      <c r="F211" s="7" t="s">
        <v>133</v>
      </c>
      <c r="G211" s="7" t="s">
        <v>34</v>
      </c>
      <c r="H211" s="2" t="s">
        <v>354</v>
      </c>
      <c r="I211" s="7" t="s">
        <v>129</v>
      </c>
      <c r="J211" s="7" t="s">
        <v>17</v>
      </c>
      <c r="K211" s="7">
        <v>2</v>
      </c>
      <c r="L211" s="7">
        <v>1</v>
      </c>
      <c r="M211" s="7">
        <v>2</v>
      </c>
      <c r="N211" s="7">
        <v>2</v>
      </c>
      <c r="O211" s="7">
        <v>3</v>
      </c>
      <c r="P211" s="7">
        <v>2</v>
      </c>
      <c r="Q211" s="7">
        <v>1</v>
      </c>
      <c r="R211" s="7">
        <v>1</v>
      </c>
      <c r="S211" s="7">
        <f t="shared" ref="S211:S214" si="310">SUM(L211:R211)</f>
        <v>12</v>
      </c>
      <c r="U211" s="8">
        <f t="shared" ref="U211:U215" si="311">S211*T211</f>
        <v>0</v>
      </c>
    </row>
    <row r="212" spans="1:21" s="7" customFormat="1" ht="14.25" customHeight="1">
      <c r="A212" s="7" t="s">
        <v>179</v>
      </c>
      <c r="B212" s="7" t="s">
        <v>25</v>
      </c>
      <c r="C212" s="21">
        <v>46142</v>
      </c>
      <c r="D212" s="7" t="s">
        <v>131</v>
      </c>
      <c r="E212" s="7" t="s">
        <v>127</v>
      </c>
      <c r="F212" s="7" t="s">
        <v>133</v>
      </c>
      <c r="G212" s="7" t="s">
        <v>34</v>
      </c>
      <c r="H212" s="2" t="s">
        <v>354</v>
      </c>
      <c r="I212" s="7" t="s">
        <v>129</v>
      </c>
      <c r="J212" s="7" t="s">
        <v>18</v>
      </c>
      <c r="K212" s="7">
        <v>13</v>
      </c>
      <c r="M212" s="7">
        <v>1</v>
      </c>
      <c r="N212" s="7">
        <v>2</v>
      </c>
      <c r="O212" s="7">
        <v>2</v>
      </c>
      <c r="P212" s="7">
        <v>2</v>
      </c>
      <c r="Q212" s="7">
        <v>1</v>
      </c>
      <c r="S212" s="7">
        <f t="shared" si="310"/>
        <v>8</v>
      </c>
      <c r="U212" s="8">
        <f t="shared" si="311"/>
        <v>0</v>
      </c>
    </row>
    <row r="213" spans="1:21" s="7" customFormat="1" ht="14.25" customHeight="1">
      <c r="A213" s="7" t="s">
        <v>180</v>
      </c>
      <c r="B213" s="7" t="s">
        <v>25</v>
      </c>
      <c r="C213" s="21">
        <v>46142</v>
      </c>
      <c r="D213" s="7" t="s">
        <v>131</v>
      </c>
      <c r="E213" s="7" t="s">
        <v>127</v>
      </c>
      <c r="F213" s="7" t="s">
        <v>133</v>
      </c>
      <c r="G213" s="7" t="s">
        <v>34</v>
      </c>
      <c r="H213" s="2" t="s">
        <v>354</v>
      </c>
      <c r="I213" s="7" t="s">
        <v>129</v>
      </c>
      <c r="J213" s="7" t="s">
        <v>130</v>
      </c>
      <c r="K213" s="7">
        <v>5</v>
      </c>
      <c r="M213" s="7">
        <v>1</v>
      </c>
      <c r="N213" s="7">
        <v>2</v>
      </c>
      <c r="O213" s="7">
        <v>2</v>
      </c>
      <c r="P213" s="7">
        <v>1</v>
      </c>
      <c r="S213" s="7">
        <f t="shared" si="310"/>
        <v>6</v>
      </c>
      <c r="U213" s="8">
        <f t="shared" si="311"/>
        <v>0</v>
      </c>
    </row>
    <row r="214" spans="1:21" s="7" customFormat="1" ht="14.25" customHeight="1">
      <c r="A214" s="7" t="s">
        <v>181</v>
      </c>
      <c r="B214" s="7" t="s">
        <v>25</v>
      </c>
      <c r="C214" s="21">
        <v>46142</v>
      </c>
      <c r="D214" s="7" t="s">
        <v>131</v>
      </c>
      <c r="E214" s="7" t="s">
        <v>127</v>
      </c>
      <c r="F214" s="7" t="s">
        <v>133</v>
      </c>
      <c r="G214" s="7" t="s">
        <v>34</v>
      </c>
      <c r="H214" s="2" t="s">
        <v>354</v>
      </c>
      <c r="I214" s="7" t="s">
        <v>129</v>
      </c>
      <c r="J214" s="7" t="s">
        <v>19</v>
      </c>
      <c r="L214" s="7">
        <f t="shared" ref="L214" si="312">L211*$K211+L212*$K212+L213*$K213</f>
        <v>2</v>
      </c>
      <c r="M214" s="7">
        <f t="shared" ref="M214" si="313">M211*$K211+M212*$K212+M213*$K213</f>
        <v>22</v>
      </c>
      <c r="N214" s="7">
        <f t="shared" ref="N214" si="314">N211*$K211+N212*$K212+N213*$K213</f>
        <v>40</v>
      </c>
      <c r="O214" s="7">
        <f t="shared" ref="O214" si="315">O211*$K211+O212*$K212+O213*$K213</f>
        <v>42</v>
      </c>
      <c r="P214" s="7">
        <f t="shared" ref="P214" si="316">P211*$K211+P212*$K212+P213*$K213</f>
        <v>35</v>
      </c>
      <c r="Q214" s="7">
        <f t="shared" ref="Q214" si="317">Q211*$K211+Q212*$K212+Q213*$K213</f>
        <v>15</v>
      </c>
      <c r="R214" s="7">
        <f t="shared" ref="R214" si="318">R211*$K211+R212*$K212+R213*$K213</f>
        <v>2</v>
      </c>
      <c r="S214" s="7">
        <f t="shared" si="310"/>
        <v>158</v>
      </c>
      <c r="U214" s="8">
        <f t="shared" si="311"/>
        <v>0</v>
      </c>
    </row>
    <row r="215" spans="1:21" s="7" customFormat="1" ht="14.25" customHeight="1">
      <c r="A215" s="7" t="s">
        <v>182</v>
      </c>
      <c r="B215" s="7" t="s">
        <v>25</v>
      </c>
      <c r="C215" s="21">
        <v>46142</v>
      </c>
      <c r="D215" s="7" t="s">
        <v>131</v>
      </c>
      <c r="E215" s="7" t="s">
        <v>127</v>
      </c>
      <c r="F215" s="7" t="s">
        <v>133</v>
      </c>
      <c r="G215" s="7" t="s">
        <v>34</v>
      </c>
      <c r="H215" s="2" t="s">
        <v>354</v>
      </c>
      <c r="I215" s="7" t="s">
        <v>129</v>
      </c>
      <c r="J215" s="7" t="s">
        <v>20</v>
      </c>
      <c r="L215" s="7">
        <v>9</v>
      </c>
      <c r="M215" s="7">
        <v>19</v>
      </c>
      <c r="N215" s="7">
        <v>23</v>
      </c>
      <c r="O215" s="7">
        <v>26</v>
      </c>
      <c r="P215" s="7">
        <v>16</v>
      </c>
      <c r="Q215" s="7">
        <v>11</v>
      </c>
      <c r="R215" s="7">
        <v>7</v>
      </c>
      <c r="S215" s="7">
        <f>SUM(L215:R215)</f>
        <v>111</v>
      </c>
      <c r="U215" s="8">
        <f t="shared" si="311"/>
        <v>0</v>
      </c>
    </row>
    <row r="216" spans="1:21" s="7" customFormat="1" ht="14.25" customHeight="1">
      <c r="A216" s="7" t="s">
        <v>183</v>
      </c>
      <c r="B216" s="7" t="s">
        <v>25</v>
      </c>
      <c r="C216" s="21">
        <v>46142</v>
      </c>
      <c r="D216" s="7" t="s">
        <v>131</v>
      </c>
      <c r="E216" s="7" t="s">
        <v>127</v>
      </c>
      <c r="F216" s="7" t="s">
        <v>133</v>
      </c>
      <c r="G216" s="7" t="s">
        <v>34</v>
      </c>
      <c r="H216" s="2" t="s">
        <v>354</v>
      </c>
      <c r="I216" s="7" t="s">
        <v>129</v>
      </c>
      <c r="J216" s="7" t="s">
        <v>22</v>
      </c>
      <c r="L216" s="7">
        <f>SUM(L214:L215)</f>
        <v>11</v>
      </c>
      <c r="M216" s="7">
        <f t="shared" ref="M216:R216" si="319">SUM(M214:M215)</f>
        <v>41</v>
      </c>
      <c r="N216" s="7">
        <f t="shared" si="319"/>
        <v>63</v>
      </c>
      <c r="O216" s="7">
        <f t="shared" si="319"/>
        <v>68</v>
      </c>
      <c r="P216" s="7">
        <f t="shared" si="319"/>
        <v>51</v>
      </c>
      <c r="Q216" s="7">
        <f t="shared" si="319"/>
        <v>26</v>
      </c>
      <c r="R216" s="7">
        <f t="shared" si="319"/>
        <v>9</v>
      </c>
      <c r="S216" s="7">
        <f>SUM(L216:R216)</f>
        <v>269</v>
      </c>
      <c r="T216" s="7">
        <v>22.45</v>
      </c>
      <c r="U216" s="8">
        <f>S216*T216</f>
        <v>6039.05</v>
      </c>
    </row>
    <row r="217" spans="1:21" s="2" customFormat="1" ht="14.25" customHeight="1">
      <c r="A217" s="2" t="s">
        <v>184</v>
      </c>
      <c r="B217" s="2" t="s">
        <v>25</v>
      </c>
      <c r="C217" s="20">
        <v>46142</v>
      </c>
      <c r="D217" s="2" t="s">
        <v>134</v>
      </c>
      <c r="E217" s="2" t="s">
        <v>127</v>
      </c>
      <c r="F217" s="2" t="s">
        <v>132</v>
      </c>
      <c r="G217" s="2" t="s">
        <v>63</v>
      </c>
      <c r="H217" s="2" t="s">
        <v>354</v>
      </c>
      <c r="I217" s="2" t="s">
        <v>135</v>
      </c>
      <c r="J217" s="2" t="s">
        <v>17</v>
      </c>
      <c r="K217" s="2">
        <v>5</v>
      </c>
      <c r="L217" s="2">
        <v>1</v>
      </c>
      <c r="M217" s="2">
        <v>1</v>
      </c>
      <c r="N217" s="2">
        <v>2</v>
      </c>
      <c r="O217" s="2">
        <v>2</v>
      </c>
      <c r="P217" s="2">
        <v>2</v>
      </c>
      <c r="Q217" s="2">
        <v>1</v>
      </c>
      <c r="R217" s="2">
        <v>1</v>
      </c>
      <c r="S217" s="2">
        <f t="shared" ref="S217:S220" si="320">SUM(L217:R217)</f>
        <v>10</v>
      </c>
      <c r="U217" s="3">
        <f t="shared" ref="U217:U221" si="321">S217*T217</f>
        <v>0</v>
      </c>
    </row>
    <row r="218" spans="1:21" s="2" customFormat="1" ht="14.25" customHeight="1">
      <c r="A218" s="2" t="s">
        <v>185</v>
      </c>
      <c r="B218" s="2" t="s">
        <v>25</v>
      </c>
      <c r="C218" s="20">
        <v>46142</v>
      </c>
      <c r="D218" s="2" t="s">
        <v>134</v>
      </c>
      <c r="E218" s="2" t="s">
        <v>127</v>
      </c>
      <c r="F218" s="2" t="s">
        <v>132</v>
      </c>
      <c r="G218" s="2" t="s">
        <v>63</v>
      </c>
      <c r="H218" s="2" t="s">
        <v>354</v>
      </c>
      <c r="I218" s="2" t="s">
        <v>135</v>
      </c>
      <c r="J218" s="2" t="s">
        <v>18</v>
      </c>
      <c r="K218" s="2">
        <v>9</v>
      </c>
      <c r="M218" s="2">
        <v>1</v>
      </c>
      <c r="N218" s="2">
        <v>2</v>
      </c>
      <c r="O218" s="2">
        <v>2</v>
      </c>
      <c r="P218" s="2">
        <v>1</v>
      </c>
      <c r="Q218" s="2">
        <v>1</v>
      </c>
      <c r="S218" s="2">
        <f t="shared" si="320"/>
        <v>7</v>
      </c>
      <c r="U218" s="3">
        <f t="shared" si="321"/>
        <v>0</v>
      </c>
    </row>
    <row r="219" spans="1:21" s="2" customFormat="1" ht="14.25" customHeight="1">
      <c r="A219" s="2" t="s">
        <v>186</v>
      </c>
      <c r="B219" s="2" t="s">
        <v>25</v>
      </c>
      <c r="C219" s="20">
        <v>46142</v>
      </c>
      <c r="D219" s="2" t="s">
        <v>134</v>
      </c>
      <c r="E219" s="2" t="s">
        <v>127</v>
      </c>
      <c r="F219" s="2" t="s">
        <v>132</v>
      </c>
      <c r="G219" s="2" t="s">
        <v>63</v>
      </c>
      <c r="H219" s="2" t="s">
        <v>354</v>
      </c>
      <c r="I219" s="2" t="s">
        <v>135</v>
      </c>
      <c r="J219" s="2" t="s">
        <v>130</v>
      </c>
      <c r="K219" s="2">
        <v>17</v>
      </c>
      <c r="M219" s="2">
        <v>1</v>
      </c>
      <c r="N219" s="2">
        <v>2</v>
      </c>
      <c r="O219" s="2">
        <v>2</v>
      </c>
      <c r="P219" s="2">
        <v>1</v>
      </c>
      <c r="S219" s="2">
        <f t="shared" si="320"/>
        <v>6</v>
      </c>
      <c r="U219" s="3">
        <f t="shared" si="321"/>
        <v>0</v>
      </c>
    </row>
    <row r="220" spans="1:21" s="2" customFormat="1" ht="14.25" customHeight="1">
      <c r="A220" s="2" t="s">
        <v>187</v>
      </c>
      <c r="B220" s="2" t="s">
        <v>25</v>
      </c>
      <c r="C220" s="20">
        <v>46142</v>
      </c>
      <c r="D220" s="2" t="s">
        <v>134</v>
      </c>
      <c r="E220" s="2" t="s">
        <v>127</v>
      </c>
      <c r="F220" s="2" t="s">
        <v>132</v>
      </c>
      <c r="G220" s="2" t="s">
        <v>63</v>
      </c>
      <c r="H220" s="2" t="s">
        <v>354</v>
      </c>
      <c r="I220" s="2" t="s">
        <v>135</v>
      </c>
      <c r="J220" s="2" t="s">
        <v>19</v>
      </c>
      <c r="L220" s="2">
        <f t="shared" ref="L220" si="322">L217*$K217+L218*$K218+L219*$K219</f>
        <v>5</v>
      </c>
      <c r="M220" s="2">
        <f t="shared" ref="M220" si="323">M217*$K217+M218*$K218+M219*$K219</f>
        <v>31</v>
      </c>
      <c r="N220" s="2">
        <f t="shared" ref="N220" si="324">N217*$K217+N218*$K218+N219*$K219</f>
        <v>62</v>
      </c>
      <c r="O220" s="2">
        <f t="shared" ref="O220" si="325">O217*$K217+O218*$K218+O219*$K219</f>
        <v>62</v>
      </c>
      <c r="P220" s="2">
        <f t="shared" ref="P220" si="326">P217*$K217+P218*$K218+P219*$K219</f>
        <v>36</v>
      </c>
      <c r="Q220" s="2">
        <f t="shared" ref="Q220" si="327">Q217*$K217+Q218*$K218+Q219*$K219</f>
        <v>14</v>
      </c>
      <c r="R220" s="2">
        <f t="shared" ref="R220" si="328">R217*$K217+R218*$K218+R219*$K219</f>
        <v>5</v>
      </c>
      <c r="S220" s="2">
        <f t="shared" si="320"/>
        <v>215</v>
      </c>
      <c r="U220" s="3">
        <f t="shared" si="321"/>
        <v>0</v>
      </c>
    </row>
    <row r="221" spans="1:21" s="2" customFormat="1" ht="14.25" customHeight="1">
      <c r="A221" s="2" t="s">
        <v>188</v>
      </c>
      <c r="B221" s="2" t="s">
        <v>25</v>
      </c>
      <c r="C221" s="20">
        <v>46142</v>
      </c>
      <c r="D221" s="2" t="s">
        <v>134</v>
      </c>
      <c r="E221" s="2" t="s">
        <v>127</v>
      </c>
      <c r="F221" s="2" t="s">
        <v>132</v>
      </c>
      <c r="G221" s="2" t="s">
        <v>63</v>
      </c>
      <c r="H221" s="2" t="s">
        <v>354</v>
      </c>
      <c r="I221" s="2" t="s">
        <v>135</v>
      </c>
      <c r="J221" s="2" t="s">
        <v>20</v>
      </c>
      <c r="L221" s="2">
        <v>10</v>
      </c>
      <c r="M221" s="2">
        <v>31</v>
      </c>
      <c r="N221" s="2">
        <v>27</v>
      </c>
      <c r="O221" s="2">
        <v>33</v>
      </c>
      <c r="P221" s="2">
        <v>31</v>
      </c>
      <c r="Q221" s="2">
        <v>14</v>
      </c>
      <c r="R221" s="2">
        <v>6</v>
      </c>
      <c r="S221" s="2">
        <f>SUM(L221:R221)</f>
        <v>152</v>
      </c>
      <c r="U221" s="3">
        <f t="shared" si="321"/>
        <v>0</v>
      </c>
    </row>
    <row r="222" spans="1:21" s="2" customFormat="1" ht="14.25" customHeight="1">
      <c r="A222" s="2" t="s">
        <v>189</v>
      </c>
      <c r="B222" s="2" t="s">
        <v>25</v>
      </c>
      <c r="C222" s="20">
        <v>46142</v>
      </c>
      <c r="D222" s="2" t="s">
        <v>134</v>
      </c>
      <c r="E222" s="2" t="s">
        <v>127</v>
      </c>
      <c r="F222" s="2" t="s">
        <v>132</v>
      </c>
      <c r="G222" s="2" t="s">
        <v>63</v>
      </c>
      <c r="H222" s="2" t="s">
        <v>354</v>
      </c>
      <c r="I222" s="2" t="s">
        <v>135</v>
      </c>
      <c r="J222" s="2" t="s">
        <v>22</v>
      </c>
      <c r="L222" s="2">
        <f>SUM(L220:L221)</f>
        <v>15</v>
      </c>
      <c r="M222" s="2">
        <f t="shared" ref="M222:R222" si="329">SUM(M220:M221)</f>
        <v>62</v>
      </c>
      <c r="N222" s="2">
        <f t="shared" si="329"/>
        <v>89</v>
      </c>
      <c r="O222" s="2">
        <f t="shared" si="329"/>
        <v>95</v>
      </c>
      <c r="P222" s="2">
        <f t="shared" si="329"/>
        <v>67</v>
      </c>
      <c r="Q222" s="2">
        <f t="shared" si="329"/>
        <v>28</v>
      </c>
      <c r="R222" s="2">
        <f t="shared" si="329"/>
        <v>11</v>
      </c>
      <c r="S222" s="2">
        <f>SUM(L222:R222)</f>
        <v>367</v>
      </c>
      <c r="T222" s="2">
        <v>22.45</v>
      </c>
      <c r="U222" s="3">
        <f>S222*T222</f>
        <v>8239.15</v>
      </c>
    </row>
    <row r="223" spans="1:21" s="7" customFormat="1" ht="14.25" customHeight="1">
      <c r="A223" s="7" t="s">
        <v>190</v>
      </c>
      <c r="B223" s="7" t="s">
        <v>25</v>
      </c>
      <c r="C223" s="21">
        <v>46142</v>
      </c>
      <c r="D223" s="7" t="s">
        <v>137</v>
      </c>
      <c r="E223" s="7" t="s">
        <v>127</v>
      </c>
      <c r="F223" s="7" t="s">
        <v>133</v>
      </c>
      <c r="G223" s="7" t="s">
        <v>63</v>
      </c>
      <c r="H223" s="2" t="s">
        <v>354</v>
      </c>
      <c r="I223" s="7" t="s">
        <v>135</v>
      </c>
      <c r="J223" s="7" t="s">
        <v>17</v>
      </c>
      <c r="K223" s="7">
        <v>2</v>
      </c>
      <c r="L223" s="7">
        <v>1</v>
      </c>
      <c r="M223" s="7">
        <v>1</v>
      </c>
      <c r="N223" s="7">
        <v>2</v>
      </c>
      <c r="O223" s="7">
        <v>2</v>
      </c>
      <c r="P223" s="7">
        <v>2</v>
      </c>
      <c r="Q223" s="7">
        <v>1</v>
      </c>
      <c r="R223" s="7">
        <v>1</v>
      </c>
      <c r="S223" s="7">
        <f t="shared" ref="S223:S226" si="330">SUM(L223:R223)</f>
        <v>10</v>
      </c>
      <c r="U223" s="8">
        <f t="shared" ref="U223:U227" si="331">S223*T223</f>
        <v>0</v>
      </c>
    </row>
    <row r="224" spans="1:21" s="7" customFormat="1" ht="14.25" customHeight="1">
      <c r="A224" s="7" t="s">
        <v>191</v>
      </c>
      <c r="B224" s="7" t="s">
        <v>25</v>
      </c>
      <c r="C224" s="21">
        <v>46142</v>
      </c>
      <c r="D224" s="7" t="s">
        <v>137</v>
      </c>
      <c r="E224" s="7" t="s">
        <v>127</v>
      </c>
      <c r="F224" s="7" t="s">
        <v>133</v>
      </c>
      <c r="G224" s="7" t="s">
        <v>63</v>
      </c>
      <c r="H224" s="2" t="s">
        <v>354</v>
      </c>
      <c r="I224" s="7" t="s">
        <v>135</v>
      </c>
      <c r="J224" s="7" t="s">
        <v>18</v>
      </c>
      <c r="K224" s="7">
        <v>9</v>
      </c>
      <c r="M224" s="7">
        <v>1</v>
      </c>
      <c r="N224" s="7">
        <v>2</v>
      </c>
      <c r="O224" s="7">
        <v>2</v>
      </c>
      <c r="P224" s="7">
        <v>1</v>
      </c>
      <c r="Q224" s="7">
        <v>1</v>
      </c>
      <c r="S224" s="7">
        <f t="shared" si="330"/>
        <v>7</v>
      </c>
      <c r="U224" s="8">
        <f t="shared" si="331"/>
        <v>0</v>
      </c>
    </row>
    <row r="225" spans="1:21" s="7" customFormat="1" ht="14.25" customHeight="1">
      <c r="A225" s="7" t="s">
        <v>192</v>
      </c>
      <c r="B225" s="7" t="s">
        <v>25</v>
      </c>
      <c r="C225" s="21">
        <v>46142</v>
      </c>
      <c r="D225" s="7" t="s">
        <v>137</v>
      </c>
      <c r="E225" s="7" t="s">
        <v>127</v>
      </c>
      <c r="F225" s="7" t="s">
        <v>133</v>
      </c>
      <c r="G225" s="7" t="s">
        <v>63</v>
      </c>
      <c r="H225" s="2" t="s">
        <v>354</v>
      </c>
      <c r="I225" s="7" t="s">
        <v>135</v>
      </c>
      <c r="J225" s="7" t="s">
        <v>130</v>
      </c>
      <c r="K225" s="7">
        <v>4</v>
      </c>
      <c r="M225" s="7">
        <v>1</v>
      </c>
      <c r="N225" s="7">
        <v>2</v>
      </c>
      <c r="O225" s="7">
        <v>2</v>
      </c>
      <c r="P225" s="7">
        <v>1</v>
      </c>
      <c r="S225" s="7">
        <f t="shared" si="330"/>
        <v>6</v>
      </c>
      <c r="U225" s="8">
        <f t="shared" si="331"/>
        <v>0</v>
      </c>
    </row>
    <row r="226" spans="1:21" s="7" customFormat="1" ht="14.25" customHeight="1">
      <c r="A226" s="7" t="s">
        <v>193</v>
      </c>
      <c r="B226" s="7" t="s">
        <v>25</v>
      </c>
      <c r="C226" s="21">
        <v>46142</v>
      </c>
      <c r="D226" s="7" t="s">
        <v>137</v>
      </c>
      <c r="E226" s="7" t="s">
        <v>127</v>
      </c>
      <c r="F226" s="7" t="s">
        <v>133</v>
      </c>
      <c r="G226" s="7" t="s">
        <v>63</v>
      </c>
      <c r="H226" s="2" t="s">
        <v>354</v>
      </c>
      <c r="I226" s="7" t="s">
        <v>135</v>
      </c>
      <c r="J226" s="7" t="s">
        <v>19</v>
      </c>
      <c r="L226" s="7">
        <f t="shared" ref="L226" si="332">L223*$K223+L224*$K224+L225*$K225</f>
        <v>2</v>
      </c>
      <c r="M226" s="7">
        <f t="shared" ref="M226" si="333">M223*$K223+M224*$K224+M225*$K225</f>
        <v>15</v>
      </c>
      <c r="N226" s="7">
        <f t="shared" ref="N226" si="334">N223*$K223+N224*$K224+N225*$K225</f>
        <v>30</v>
      </c>
      <c r="O226" s="7">
        <f t="shared" ref="O226" si="335">O223*$K223+O224*$K224+O225*$K225</f>
        <v>30</v>
      </c>
      <c r="P226" s="7">
        <f t="shared" ref="P226" si="336">P223*$K223+P224*$K224+P225*$K225</f>
        <v>17</v>
      </c>
      <c r="Q226" s="7">
        <f t="shared" ref="Q226" si="337">Q223*$K223+Q224*$K224+Q225*$K225</f>
        <v>11</v>
      </c>
      <c r="R226" s="7">
        <f t="shared" ref="R226" si="338">R223*$K223+R224*$K224+R225*$K225</f>
        <v>2</v>
      </c>
      <c r="S226" s="7">
        <f t="shared" si="330"/>
        <v>107</v>
      </c>
      <c r="U226" s="8">
        <f t="shared" si="331"/>
        <v>0</v>
      </c>
    </row>
    <row r="227" spans="1:21" s="7" customFormat="1" ht="14.25" customHeight="1">
      <c r="A227" s="7" t="s">
        <v>194</v>
      </c>
      <c r="B227" s="7" t="s">
        <v>25</v>
      </c>
      <c r="C227" s="21">
        <v>46142</v>
      </c>
      <c r="D227" s="7" t="s">
        <v>137</v>
      </c>
      <c r="E227" s="7" t="s">
        <v>127</v>
      </c>
      <c r="F227" s="7" t="s">
        <v>133</v>
      </c>
      <c r="G227" s="7" t="s">
        <v>63</v>
      </c>
      <c r="H227" s="2" t="s">
        <v>354</v>
      </c>
      <c r="I227" s="7" t="s">
        <v>135</v>
      </c>
      <c r="J227" s="7" t="s">
        <v>20</v>
      </c>
      <c r="L227" s="7">
        <v>5</v>
      </c>
      <c r="M227" s="7">
        <v>14</v>
      </c>
      <c r="N227" s="7">
        <v>13</v>
      </c>
      <c r="O227" s="7">
        <v>17</v>
      </c>
      <c r="P227" s="7">
        <v>15</v>
      </c>
      <c r="Q227" s="7">
        <v>8</v>
      </c>
      <c r="R227" s="7">
        <v>4</v>
      </c>
      <c r="S227" s="7">
        <f>SUM(L227:R227)</f>
        <v>76</v>
      </c>
      <c r="U227" s="8">
        <f t="shared" si="331"/>
        <v>0</v>
      </c>
    </row>
    <row r="228" spans="1:21" s="7" customFormat="1" ht="14.25" customHeight="1">
      <c r="A228" s="7" t="s">
        <v>195</v>
      </c>
      <c r="B228" s="7" t="s">
        <v>25</v>
      </c>
      <c r="C228" s="21">
        <v>46142</v>
      </c>
      <c r="D228" s="7" t="s">
        <v>137</v>
      </c>
      <c r="E228" s="7" t="s">
        <v>127</v>
      </c>
      <c r="F228" s="7" t="s">
        <v>133</v>
      </c>
      <c r="G228" s="7" t="s">
        <v>63</v>
      </c>
      <c r="H228" s="2" t="s">
        <v>354</v>
      </c>
      <c r="I228" s="7" t="s">
        <v>135</v>
      </c>
      <c r="J228" s="7" t="s">
        <v>22</v>
      </c>
      <c r="L228" s="7">
        <f>SUM(L226:L227)</f>
        <v>7</v>
      </c>
      <c r="M228" s="7">
        <f t="shared" ref="M228:R228" si="339">SUM(M226:M227)</f>
        <v>29</v>
      </c>
      <c r="N228" s="7">
        <f t="shared" si="339"/>
        <v>43</v>
      </c>
      <c r="O228" s="7">
        <f t="shared" si="339"/>
        <v>47</v>
      </c>
      <c r="P228" s="7">
        <f t="shared" si="339"/>
        <v>32</v>
      </c>
      <c r="Q228" s="7">
        <f t="shared" si="339"/>
        <v>19</v>
      </c>
      <c r="R228" s="7">
        <f t="shared" si="339"/>
        <v>6</v>
      </c>
      <c r="S228" s="7">
        <f>SUM(L228:R228)</f>
        <v>183</v>
      </c>
      <c r="T228" s="7">
        <v>22.45</v>
      </c>
      <c r="U228" s="8">
        <f>S228*T228</f>
        <v>4108.3499999999995</v>
      </c>
    </row>
    <row r="229" spans="1:21" s="2" customFormat="1" ht="14.25" customHeight="1">
      <c r="A229" s="2" t="s">
        <v>196</v>
      </c>
      <c r="B229" s="2" t="s">
        <v>25</v>
      </c>
      <c r="C229" s="20">
        <v>46142</v>
      </c>
      <c r="D229" s="2" t="s">
        <v>136</v>
      </c>
      <c r="E229" s="2" t="s">
        <v>127</v>
      </c>
      <c r="F229" s="2" t="s">
        <v>132</v>
      </c>
      <c r="G229" s="2" t="s">
        <v>49</v>
      </c>
      <c r="H229" s="2" t="s">
        <v>354</v>
      </c>
      <c r="I229" s="2" t="s">
        <v>138</v>
      </c>
      <c r="J229" s="2" t="s">
        <v>17</v>
      </c>
      <c r="K229" s="2">
        <v>5</v>
      </c>
      <c r="L229" s="2">
        <v>1</v>
      </c>
      <c r="M229" s="2">
        <v>1</v>
      </c>
      <c r="N229" s="2">
        <v>2</v>
      </c>
      <c r="O229" s="2">
        <v>2</v>
      </c>
      <c r="P229" s="2">
        <v>2</v>
      </c>
      <c r="Q229" s="2">
        <v>1</v>
      </c>
      <c r="R229" s="2">
        <v>1</v>
      </c>
      <c r="S229" s="2">
        <f t="shared" ref="S229:S232" si="340">SUM(L229:R229)</f>
        <v>10</v>
      </c>
      <c r="U229" s="3">
        <f t="shared" ref="U229:U233" si="341">S229*T229</f>
        <v>0</v>
      </c>
    </row>
    <row r="230" spans="1:21" s="2" customFormat="1" ht="14.25" customHeight="1">
      <c r="A230" s="2" t="s">
        <v>197</v>
      </c>
      <c r="B230" s="2" t="s">
        <v>25</v>
      </c>
      <c r="C230" s="20">
        <v>46142</v>
      </c>
      <c r="D230" s="2" t="s">
        <v>136</v>
      </c>
      <c r="E230" s="2" t="s">
        <v>127</v>
      </c>
      <c r="F230" s="2" t="s">
        <v>132</v>
      </c>
      <c r="G230" s="2" t="s">
        <v>49</v>
      </c>
      <c r="H230" s="2" t="s">
        <v>354</v>
      </c>
      <c r="I230" s="2" t="s">
        <v>138</v>
      </c>
      <c r="J230" s="2" t="s">
        <v>18</v>
      </c>
      <c r="K230" s="2">
        <v>9</v>
      </c>
      <c r="M230" s="2">
        <v>1</v>
      </c>
      <c r="N230" s="2">
        <v>2</v>
      </c>
      <c r="O230" s="2">
        <v>2</v>
      </c>
      <c r="P230" s="2">
        <v>1</v>
      </c>
      <c r="Q230" s="2">
        <v>1</v>
      </c>
      <c r="S230" s="2">
        <f t="shared" si="340"/>
        <v>7</v>
      </c>
      <c r="U230" s="3">
        <f t="shared" si="341"/>
        <v>0</v>
      </c>
    </row>
    <row r="231" spans="1:21" s="2" customFormat="1" ht="14.25" customHeight="1">
      <c r="A231" s="2" t="s">
        <v>198</v>
      </c>
      <c r="B231" s="2" t="s">
        <v>25</v>
      </c>
      <c r="C231" s="20">
        <v>46142</v>
      </c>
      <c r="D231" s="2" t="s">
        <v>136</v>
      </c>
      <c r="E231" s="2" t="s">
        <v>127</v>
      </c>
      <c r="F231" s="2" t="s">
        <v>132</v>
      </c>
      <c r="G231" s="2" t="s">
        <v>49</v>
      </c>
      <c r="H231" s="2" t="s">
        <v>354</v>
      </c>
      <c r="I231" s="2" t="s">
        <v>138</v>
      </c>
      <c r="J231" s="2" t="s">
        <v>130</v>
      </c>
      <c r="K231" s="2">
        <v>17</v>
      </c>
      <c r="M231" s="2">
        <v>1</v>
      </c>
      <c r="N231" s="2">
        <v>2</v>
      </c>
      <c r="O231" s="2">
        <v>2</v>
      </c>
      <c r="P231" s="2">
        <v>1</v>
      </c>
      <c r="S231" s="2">
        <f t="shared" si="340"/>
        <v>6</v>
      </c>
      <c r="U231" s="3">
        <f t="shared" si="341"/>
        <v>0</v>
      </c>
    </row>
    <row r="232" spans="1:21" s="2" customFormat="1" ht="14.25" customHeight="1">
      <c r="A232" s="2" t="s">
        <v>199</v>
      </c>
      <c r="B232" s="2" t="s">
        <v>25</v>
      </c>
      <c r="C232" s="20">
        <v>46142</v>
      </c>
      <c r="D232" s="2" t="s">
        <v>136</v>
      </c>
      <c r="E232" s="2" t="s">
        <v>127</v>
      </c>
      <c r="F232" s="2" t="s">
        <v>132</v>
      </c>
      <c r="G232" s="2" t="s">
        <v>49</v>
      </c>
      <c r="H232" s="2" t="s">
        <v>354</v>
      </c>
      <c r="I232" s="2" t="s">
        <v>138</v>
      </c>
      <c r="J232" s="2" t="s">
        <v>19</v>
      </c>
      <c r="L232" s="2">
        <f t="shared" ref="L232" si="342">L229*$K229+L230*$K230+L231*$K231</f>
        <v>5</v>
      </c>
      <c r="M232" s="2">
        <f t="shared" ref="M232" si="343">M229*$K229+M230*$K230+M231*$K231</f>
        <v>31</v>
      </c>
      <c r="N232" s="2">
        <f t="shared" ref="N232" si="344">N229*$K229+N230*$K230+N231*$K231</f>
        <v>62</v>
      </c>
      <c r="O232" s="2">
        <f t="shared" ref="O232" si="345">O229*$K229+O230*$K230+O231*$K231</f>
        <v>62</v>
      </c>
      <c r="P232" s="2">
        <f t="shared" ref="P232" si="346">P229*$K229+P230*$K230+P231*$K231</f>
        <v>36</v>
      </c>
      <c r="Q232" s="2">
        <f t="shared" ref="Q232" si="347">Q229*$K229+Q230*$K230+Q231*$K231</f>
        <v>14</v>
      </c>
      <c r="R232" s="2">
        <f t="shared" ref="R232" si="348">R229*$K229+R230*$K230+R231*$K231</f>
        <v>5</v>
      </c>
      <c r="S232" s="2">
        <f t="shared" si="340"/>
        <v>215</v>
      </c>
      <c r="U232" s="3">
        <f t="shared" si="341"/>
        <v>0</v>
      </c>
    </row>
    <row r="233" spans="1:21" s="2" customFormat="1" ht="14.25" customHeight="1">
      <c r="A233" s="2" t="s">
        <v>200</v>
      </c>
      <c r="B233" s="2" t="s">
        <v>25</v>
      </c>
      <c r="C233" s="20">
        <v>46142</v>
      </c>
      <c r="D233" s="2" t="s">
        <v>136</v>
      </c>
      <c r="E233" s="2" t="s">
        <v>127</v>
      </c>
      <c r="F233" s="2" t="s">
        <v>132</v>
      </c>
      <c r="G233" s="2" t="s">
        <v>49</v>
      </c>
      <c r="H233" s="2" t="s">
        <v>354</v>
      </c>
      <c r="I233" s="2" t="s">
        <v>138</v>
      </c>
      <c r="J233" s="2" t="s">
        <v>20</v>
      </c>
      <c r="L233" s="2">
        <v>10</v>
      </c>
      <c r="M233" s="2">
        <v>31</v>
      </c>
      <c r="N233" s="2">
        <v>27</v>
      </c>
      <c r="O233" s="2">
        <v>33</v>
      </c>
      <c r="P233" s="2">
        <v>31</v>
      </c>
      <c r="Q233" s="2">
        <v>14</v>
      </c>
      <c r="R233" s="2">
        <v>6</v>
      </c>
      <c r="S233" s="2">
        <f>SUM(L233:R233)</f>
        <v>152</v>
      </c>
      <c r="U233" s="3">
        <f t="shared" si="341"/>
        <v>0</v>
      </c>
    </row>
    <row r="234" spans="1:21" s="2" customFormat="1" ht="14.25" customHeight="1">
      <c r="A234" s="2" t="s">
        <v>201</v>
      </c>
      <c r="B234" s="2" t="s">
        <v>25</v>
      </c>
      <c r="C234" s="20">
        <v>46142</v>
      </c>
      <c r="D234" s="2" t="s">
        <v>136</v>
      </c>
      <c r="E234" s="2" t="s">
        <v>127</v>
      </c>
      <c r="F234" s="2" t="s">
        <v>132</v>
      </c>
      <c r="G234" s="2" t="s">
        <v>49</v>
      </c>
      <c r="H234" s="2" t="s">
        <v>354</v>
      </c>
      <c r="I234" s="2" t="s">
        <v>138</v>
      </c>
      <c r="J234" s="2" t="s">
        <v>22</v>
      </c>
      <c r="L234" s="2">
        <f>SUM(L232:L233)</f>
        <v>15</v>
      </c>
      <c r="M234" s="2">
        <f t="shared" ref="M234:R234" si="349">SUM(M232:M233)</f>
        <v>62</v>
      </c>
      <c r="N234" s="2">
        <f t="shared" si="349"/>
        <v>89</v>
      </c>
      <c r="O234" s="2">
        <f t="shared" si="349"/>
        <v>95</v>
      </c>
      <c r="P234" s="2">
        <f t="shared" si="349"/>
        <v>67</v>
      </c>
      <c r="Q234" s="2">
        <f t="shared" si="349"/>
        <v>28</v>
      </c>
      <c r="R234" s="2">
        <f t="shared" si="349"/>
        <v>11</v>
      </c>
      <c r="S234" s="2">
        <f>SUM(L234:R234)</f>
        <v>367</v>
      </c>
      <c r="T234" s="2">
        <v>22.45</v>
      </c>
      <c r="U234" s="3">
        <f>S234*T234</f>
        <v>8239.15</v>
      </c>
    </row>
    <row r="235" spans="1:21" s="7" customFormat="1" ht="14.25" customHeight="1">
      <c r="A235" s="7" t="s">
        <v>202</v>
      </c>
      <c r="B235" s="7" t="s">
        <v>25</v>
      </c>
      <c r="C235" s="21">
        <v>46142</v>
      </c>
      <c r="D235" s="7" t="s">
        <v>139</v>
      </c>
      <c r="E235" s="7" t="s">
        <v>127</v>
      </c>
      <c r="F235" s="7" t="s">
        <v>133</v>
      </c>
      <c r="G235" s="7" t="s">
        <v>49</v>
      </c>
      <c r="H235" s="2" t="s">
        <v>354</v>
      </c>
      <c r="I235" s="7" t="s">
        <v>138</v>
      </c>
      <c r="J235" s="7" t="s">
        <v>17</v>
      </c>
      <c r="K235" s="7">
        <v>2</v>
      </c>
      <c r="L235" s="7">
        <v>1</v>
      </c>
      <c r="M235" s="7">
        <v>1</v>
      </c>
      <c r="N235" s="7">
        <v>2</v>
      </c>
      <c r="O235" s="7">
        <v>2</v>
      </c>
      <c r="P235" s="7">
        <v>2</v>
      </c>
      <c r="Q235" s="7">
        <v>1</v>
      </c>
      <c r="R235" s="7">
        <v>1</v>
      </c>
      <c r="S235" s="7">
        <f t="shared" ref="S235:S238" si="350">SUM(L235:R235)</f>
        <v>10</v>
      </c>
      <c r="U235" s="8">
        <f t="shared" ref="U235:U239" si="351">S235*T235</f>
        <v>0</v>
      </c>
    </row>
    <row r="236" spans="1:21" s="7" customFormat="1" ht="14.25" customHeight="1">
      <c r="A236" s="7" t="s">
        <v>203</v>
      </c>
      <c r="B236" s="7" t="s">
        <v>25</v>
      </c>
      <c r="C236" s="21">
        <v>46142</v>
      </c>
      <c r="D236" s="7" t="s">
        <v>139</v>
      </c>
      <c r="E236" s="7" t="s">
        <v>127</v>
      </c>
      <c r="F236" s="7" t="s">
        <v>133</v>
      </c>
      <c r="G236" s="7" t="s">
        <v>49</v>
      </c>
      <c r="H236" s="2" t="s">
        <v>354</v>
      </c>
      <c r="I236" s="7" t="s">
        <v>138</v>
      </c>
      <c r="J236" s="7" t="s">
        <v>18</v>
      </c>
      <c r="K236" s="7">
        <v>9</v>
      </c>
      <c r="M236" s="7">
        <v>1</v>
      </c>
      <c r="N236" s="7">
        <v>2</v>
      </c>
      <c r="O236" s="7">
        <v>2</v>
      </c>
      <c r="P236" s="7">
        <v>1</v>
      </c>
      <c r="Q236" s="7">
        <v>1</v>
      </c>
      <c r="S236" s="7">
        <f t="shared" si="350"/>
        <v>7</v>
      </c>
      <c r="U236" s="8">
        <f t="shared" si="351"/>
        <v>0</v>
      </c>
    </row>
    <row r="237" spans="1:21" s="7" customFormat="1" ht="14.25" customHeight="1">
      <c r="A237" s="7" t="s">
        <v>204</v>
      </c>
      <c r="B237" s="7" t="s">
        <v>25</v>
      </c>
      <c r="C237" s="21">
        <v>46142</v>
      </c>
      <c r="D237" s="7" t="s">
        <v>139</v>
      </c>
      <c r="E237" s="7" t="s">
        <v>127</v>
      </c>
      <c r="F237" s="7" t="s">
        <v>133</v>
      </c>
      <c r="G237" s="7" t="s">
        <v>49</v>
      </c>
      <c r="H237" s="2" t="s">
        <v>354</v>
      </c>
      <c r="I237" s="7" t="s">
        <v>138</v>
      </c>
      <c r="J237" s="7" t="s">
        <v>130</v>
      </c>
      <c r="K237" s="7">
        <v>4</v>
      </c>
      <c r="M237" s="7">
        <v>1</v>
      </c>
      <c r="N237" s="7">
        <v>2</v>
      </c>
      <c r="O237" s="7">
        <v>2</v>
      </c>
      <c r="P237" s="7">
        <v>1</v>
      </c>
      <c r="S237" s="7">
        <f t="shared" si="350"/>
        <v>6</v>
      </c>
      <c r="U237" s="8">
        <f t="shared" si="351"/>
        <v>0</v>
      </c>
    </row>
    <row r="238" spans="1:21" s="7" customFormat="1" ht="14.25" customHeight="1">
      <c r="A238" s="7" t="s">
        <v>205</v>
      </c>
      <c r="B238" s="7" t="s">
        <v>25</v>
      </c>
      <c r="C238" s="21">
        <v>46142</v>
      </c>
      <c r="D238" s="7" t="s">
        <v>139</v>
      </c>
      <c r="E238" s="7" t="s">
        <v>127</v>
      </c>
      <c r="F238" s="7" t="s">
        <v>133</v>
      </c>
      <c r="G238" s="7" t="s">
        <v>49</v>
      </c>
      <c r="H238" s="2" t="s">
        <v>354</v>
      </c>
      <c r="I238" s="7" t="s">
        <v>138</v>
      </c>
      <c r="J238" s="7" t="s">
        <v>19</v>
      </c>
      <c r="L238" s="7">
        <f t="shared" ref="L238" si="352">L235*$K235+L236*$K236+L237*$K237</f>
        <v>2</v>
      </c>
      <c r="M238" s="7">
        <f t="shared" ref="M238" si="353">M235*$K235+M236*$K236+M237*$K237</f>
        <v>15</v>
      </c>
      <c r="N238" s="7">
        <f t="shared" ref="N238" si="354">N235*$K235+N236*$K236+N237*$K237</f>
        <v>30</v>
      </c>
      <c r="O238" s="7">
        <f t="shared" ref="O238" si="355">O235*$K235+O236*$K236+O237*$K237</f>
        <v>30</v>
      </c>
      <c r="P238" s="7">
        <f t="shared" ref="P238" si="356">P235*$K235+P236*$K236+P237*$K237</f>
        <v>17</v>
      </c>
      <c r="Q238" s="7">
        <f t="shared" ref="Q238" si="357">Q235*$K235+Q236*$K236+Q237*$K237</f>
        <v>11</v>
      </c>
      <c r="R238" s="7">
        <f t="shared" ref="R238" si="358">R235*$K235+R236*$K236+R237*$K237</f>
        <v>2</v>
      </c>
      <c r="S238" s="7">
        <f t="shared" si="350"/>
        <v>107</v>
      </c>
      <c r="U238" s="8">
        <f t="shared" si="351"/>
        <v>0</v>
      </c>
    </row>
    <row r="239" spans="1:21" s="7" customFormat="1" ht="14.25" customHeight="1">
      <c r="A239" s="7" t="s">
        <v>206</v>
      </c>
      <c r="B239" s="7" t="s">
        <v>25</v>
      </c>
      <c r="C239" s="21">
        <v>46142</v>
      </c>
      <c r="D239" s="7" t="s">
        <v>139</v>
      </c>
      <c r="E239" s="7" t="s">
        <v>127</v>
      </c>
      <c r="F239" s="7" t="s">
        <v>133</v>
      </c>
      <c r="G239" s="7" t="s">
        <v>49</v>
      </c>
      <c r="H239" s="2" t="s">
        <v>354</v>
      </c>
      <c r="I239" s="7" t="s">
        <v>138</v>
      </c>
      <c r="J239" s="7" t="s">
        <v>20</v>
      </c>
      <c r="L239" s="7">
        <v>5</v>
      </c>
      <c r="M239" s="7">
        <v>14</v>
      </c>
      <c r="N239" s="7">
        <v>13</v>
      </c>
      <c r="O239" s="7">
        <v>17</v>
      </c>
      <c r="P239" s="7">
        <v>15</v>
      </c>
      <c r="Q239" s="7">
        <v>8</v>
      </c>
      <c r="R239" s="7">
        <v>4</v>
      </c>
      <c r="S239" s="7">
        <f>SUM(L239:R239)</f>
        <v>76</v>
      </c>
      <c r="U239" s="8">
        <f t="shared" si="351"/>
        <v>0</v>
      </c>
    </row>
    <row r="240" spans="1:21" s="7" customFormat="1" ht="14.25" customHeight="1">
      <c r="A240" s="7" t="s">
        <v>207</v>
      </c>
      <c r="B240" s="7" t="s">
        <v>25</v>
      </c>
      <c r="C240" s="21">
        <v>46142</v>
      </c>
      <c r="D240" s="7" t="s">
        <v>139</v>
      </c>
      <c r="E240" s="7" t="s">
        <v>127</v>
      </c>
      <c r="F240" s="7" t="s">
        <v>133</v>
      </c>
      <c r="G240" s="7" t="s">
        <v>49</v>
      </c>
      <c r="H240" s="2" t="s">
        <v>354</v>
      </c>
      <c r="I240" s="7" t="s">
        <v>138</v>
      </c>
      <c r="J240" s="7" t="s">
        <v>22</v>
      </c>
      <c r="L240" s="7">
        <f>SUM(L238:L239)</f>
        <v>7</v>
      </c>
      <c r="M240" s="7">
        <f t="shared" ref="M240:R240" si="359">SUM(M238:M239)</f>
        <v>29</v>
      </c>
      <c r="N240" s="7">
        <f t="shared" si="359"/>
        <v>43</v>
      </c>
      <c r="O240" s="7">
        <f t="shared" si="359"/>
        <v>47</v>
      </c>
      <c r="P240" s="7">
        <f t="shared" si="359"/>
        <v>32</v>
      </c>
      <c r="Q240" s="7">
        <f t="shared" si="359"/>
        <v>19</v>
      </c>
      <c r="R240" s="7">
        <f t="shared" si="359"/>
        <v>6</v>
      </c>
      <c r="S240" s="7">
        <f>SUM(L240:R240)</f>
        <v>183</v>
      </c>
      <c r="T240" s="7">
        <v>22.45</v>
      </c>
      <c r="U240" s="8">
        <f>S240*T240</f>
        <v>4108.3499999999995</v>
      </c>
    </row>
    <row r="241" spans="1:21" s="2" customFormat="1" ht="14.25" customHeight="1">
      <c r="A241" s="2" t="s">
        <v>208</v>
      </c>
      <c r="B241" s="2" t="s">
        <v>25</v>
      </c>
      <c r="C241" s="20">
        <v>46142</v>
      </c>
      <c r="D241" s="2" t="s">
        <v>140</v>
      </c>
      <c r="E241" s="2" t="s">
        <v>127</v>
      </c>
      <c r="F241" s="2" t="s">
        <v>132</v>
      </c>
      <c r="G241" s="2" t="s">
        <v>58</v>
      </c>
      <c r="H241" s="2" t="s">
        <v>354</v>
      </c>
      <c r="I241" s="2" t="s">
        <v>141</v>
      </c>
      <c r="J241" s="2" t="s">
        <v>17</v>
      </c>
      <c r="K241" s="2">
        <v>5</v>
      </c>
      <c r="L241" s="2">
        <v>1</v>
      </c>
      <c r="M241" s="2">
        <v>1</v>
      </c>
      <c r="N241" s="2">
        <v>2</v>
      </c>
      <c r="O241" s="2">
        <v>2</v>
      </c>
      <c r="P241" s="2">
        <v>2</v>
      </c>
      <c r="Q241" s="2">
        <v>1</v>
      </c>
      <c r="R241" s="2">
        <v>1</v>
      </c>
      <c r="S241" s="2">
        <f t="shared" ref="S241:S244" si="360">SUM(L241:R241)</f>
        <v>10</v>
      </c>
      <c r="U241" s="3">
        <f t="shared" ref="U241:U245" si="361">S241*T241</f>
        <v>0</v>
      </c>
    </row>
    <row r="242" spans="1:21" s="2" customFormat="1" ht="14.25" customHeight="1">
      <c r="A242" s="2" t="s">
        <v>209</v>
      </c>
      <c r="B242" s="2" t="s">
        <v>25</v>
      </c>
      <c r="C242" s="20">
        <v>46142</v>
      </c>
      <c r="D242" s="2" t="s">
        <v>140</v>
      </c>
      <c r="E242" s="2" t="s">
        <v>127</v>
      </c>
      <c r="F242" s="2" t="s">
        <v>132</v>
      </c>
      <c r="G242" s="2" t="s">
        <v>58</v>
      </c>
      <c r="H242" s="2" t="s">
        <v>354</v>
      </c>
      <c r="I242" s="2" t="s">
        <v>141</v>
      </c>
      <c r="J242" s="2" t="s">
        <v>18</v>
      </c>
      <c r="K242" s="2">
        <v>9</v>
      </c>
      <c r="M242" s="2">
        <v>1</v>
      </c>
      <c r="N242" s="2">
        <v>2</v>
      </c>
      <c r="O242" s="2">
        <v>2</v>
      </c>
      <c r="P242" s="2">
        <v>1</v>
      </c>
      <c r="Q242" s="2">
        <v>1</v>
      </c>
      <c r="S242" s="2">
        <f t="shared" si="360"/>
        <v>7</v>
      </c>
      <c r="U242" s="3">
        <f t="shared" si="361"/>
        <v>0</v>
      </c>
    </row>
    <row r="243" spans="1:21" s="2" customFormat="1" ht="14.25" customHeight="1">
      <c r="A243" s="2" t="s">
        <v>210</v>
      </c>
      <c r="B243" s="2" t="s">
        <v>25</v>
      </c>
      <c r="C243" s="20">
        <v>46142</v>
      </c>
      <c r="D243" s="2" t="s">
        <v>140</v>
      </c>
      <c r="E243" s="2" t="s">
        <v>127</v>
      </c>
      <c r="F243" s="2" t="s">
        <v>132</v>
      </c>
      <c r="G243" s="2" t="s">
        <v>58</v>
      </c>
      <c r="H243" s="2" t="s">
        <v>354</v>
      </c>
      <c r="I243" s="2" t="s">
        <v>141</v>
      </c>
      <c r="J243" s="2" t="s">
        <v>130</v>
      </c>
      <c r="K243" s="2">
        <v>17</v>
      </c>
      <c r="M243" s="2">
        <v>1</v>
      </c>
      <c r="N243" s="2">
        <v>2</v>
      </c>
      <c r="O243" s="2">
        <v>2</v>
      </c>
      <c r="P243" s="2">
        <v>1</v>
      </c>
      <c r="S243" s="2">
        <f t="shared" si="360"/>
        <v>6</v>
      </c>
      <c r="U243" s="3">
        <f t="shared" si="361"/>
        <v>0</v>
      </c>
    </row>
    <row r="244" spans="1:21" s="2" customFormat="1" ht="14.25" customHeight="1">
      <c r="A244" s="2" t="s">
        <v>211</v>
      </c>
      <c r="B244" s="2" t="s">
        <v>25</v>
      </c>
      <c r="C244" s="20">
        <v>46142</v>
      </c>
      <c r="D244" s="2" t="s">
        <v>140</v>
      </c>
      <c r="E244" s="2" t="s">
        <v>127</v>
      </c>
      <c r="F244" s="2" t="s">
        <v>132</v>
      </c>
      <c r="G244" s="2" t="s">
        <v>58</v>
      </c>
      <c r="H244" s="2" t="s">
        <v>354</v>
      </c>
      <c r="I244" s="2" t="s">
        <v>141</v>
      </c>
      <c r="J244" s="2" t="s">
        <v>19</v>
      </c>
      <c r="L244" s="2">
        <f t="shared" ref="L244" si="362">L241*$K241+L242*$K242+L243*$K243</f>
        <v>5</v>
      </c>
      <c r="M244" s="2">
        <f t="shared" ref="M244" si="363">M241*$K241+M242*$K242+M243*$K243</f>
        <v>31</v>
      </c>
      <c r="N244" s="2">
        <f t="shared" ref="N244" si="364">N241*$K241+N242*$K242+N243*$K243</f>
        <v>62</v>
      </c>
      <c r="O244" s="2">
        <f t="shared" ref="O244" si="365">O241*$K241+O242*$K242+O243*$K243</f>
        <v>62</v>
      </c>
      <c r="P244" s="2">
        <f t="shared" ref="P244" si="366">P241*$K241+P242*$K242+P243*$K243</f>
        <v>36</v>
      </c>
      <c r="Q244" s="2">
        <f t="shared" ref="Q244" si="367">Q241*$K241+Q242*$K242+Q243*$K243</f>
        <v>14</v>
      </c>
      <c r="R244" s="2">
        <f t="shared" ref="R244" si="368">R241*$K241+R242*$K242+R243*$K243</f>
        <v>5</v>
      </c>
      <c r="S244" s="2">
        <f t="shared" si="360"/>
        <v>215</v>
      </c>
      <c r="U244" s="3">
        <f t="shared" si="361"/>
        <v>0</v>
      </c>
    </row>
    <row r="245" spans="1:21" s="2" customFormat="1" ht="14.25" customHeight="1">
      <c r="A245" s="2" t="s">
        <v>212</v>
      </c>
      <c r="B245" s="2" t="s">
        <v>25</v>
      </c>
      <c r="C245" s="20">
        <v>46142</v>
      </c>
      <c r="D245" s="2" t="s">
        <v>140</v>
      </c>
      <c r="E245" s="2" t="s">
        <v>127</v>
      </c>
      <c r="F245" s="2" t="s">
        <v>132</v>
      </c>
      <c r="G245" s="2" t="s">
        <v>58</v>
      </c>
      <c r="H245" s="2" t="s">
        <v>354</v>
      </c>
      <c r="I245" s="2" t="s">
        <v>141</v>
      </c>
      <c r="J245" s="2" t="s">
        <v>20</v>
      </c>
      <c r="L245" s="2">
        <v>10</v>
      </c>
      <c r="M245" s="2">
        <v>31</v>
      </c>
      <c r="N245" s="2">
        <v>27</v>
      </c>
      <c r="O245" s="2">
        <v>33</v>
      </c>
      <c r="P245" s="2">
        <v>31</v>
      </c>
      <c r="Q245" s="2">
        <v>14</v>
      </c>
      <c r="R245" s="2">
        <v>6</v>
      </c>
      <c r="S245" s="2">
        <f>SUM(L245:R245)</f>
        <v>152</v>
      </c>
      <c r="U245" s="3">
        <f t="shared" si="361"/>
        <v>0</v>
      </c>
    </row>
    <row r="246" spans="1:21" s="2" customFormat="1" ht="14.25" customHeight="1">
      <c r="A246" s="2" t="s">
        <v>213</v>
      </c>
      <c r="B246" s="2" t="s">
        <v>25</v>
      </c>
      <c r="C246" s="20">
        <v>46142</v>
      </c>
      <c r="D246" s="2" t="s">
        <v>140</v>
      </c>
      <c r="E246" s="2" t="s">
        <v>127</v>
      </c>
      <c r="F246" s="2" t="s">
        <v>132</v>
      </c>
      <c r="G246" s="2" t="s">
        <v>58</v>
      </c>
      <c r="H246" s="2" t="s">
        <v>354</v>
      </c>
      <c r="I246" s="2" t="s">
        <v>141</v>
      </c>
      <c r="J246" s="2" t="s">
        <v>22</v>
      </c>
      <c r="L246" s="2">
        <f>SUM(L244:L245)</f>
        <v>15</v>
      </c>
      <c r="M246" s="2">
        <f t="shared" ref="M246:R246" si="369">SUM(M244:M245)</f>
        <v>62</v>
      </c>
      <c r="N246" s="2">
        <f t="shared" si="369"/>
        <v>89</v>
      </c>
      <c r="O246" s="2">
        <f t="shared" si="369"/>
        <v>95</v>
      </c>
      <c r="P246" s="2">
        <f t="shared" si="369"/>
        <v>67</v>
      </c>
      <c r="Q246" s="2">
        <f t="shared" si="369"/>
        <v>28</v>
      </c>
      <c r="R246" s="2">
        <f t="shared" si="369"/>
        <v>11</v>
      </c>
      <c r="S246" s="2">
        <f>SUM(L246:R246)</f>
        <v>367</v>
      </c>
      <c r="T246" s="2">
        <v>22.45</v>
      </c>
      <c r="U246" s="3">
        <f>S246*T246</f>
        <v>8239.15</v>
      </c>
    </row>
    <row r="247" spans="1:21" s="7" customFormat="1" ht="14.25" customHeight="1">
      <c r="A247" s="7" t="s">
        <v>214</v>
      </c>
      <c r="B247" s="7" t="s">
        <v>25</v>
      </c>
      <c r="C247" s="21">
        <v>46142</v>
      </c>
      <c r="D247" s="7" t="s">
        <v>142</v>
      </c>
      <c r="E247" s="7" t="s">
        <v>127</v>
      </c>
      <c r="F247" s="7" t="s">
        <v>133</v>
      </c>
      <c r="G247" s="7" t="s">
        <v>58</v>
      </c>
      <c r="H247" s="2" t="s">
        <v>354</v>
      </c>
      <c r="I247" s="7" t="s">
        <v>141</v>
      </c>
      <c r="J247" s="7" t="s">
        <v>17</v>
      </c>
      <c r="K247" s="7">
        <v>2</v>
      </c>
      <c r="L247" s="7">
        <v>1</v>
      </c>
      <c r="M247" s="7">
        <v>1</v>
      </c>
      <c r="N247" s="7">
        <v>2</v>
      </c>
      <c r="O247" s="7">
        <v>2</v>
      </c>
      <c r="P247" s="7">
        <v>2</v>
      </c>
      <c r="Q247" s="7">
        <v>1</v>
      </c>
      <c r="R247" s="7">
        <v>1</v>
      </c>
      <c r="S247" s="7">
        <f t="shared" ref="S247:S250" si="370">SUM(L247:R247)</f>
        <v>10</v>
      </c>
      <c r="U247" s="8">
        <f t="shared" ref="U247:U251" si="371">S247*T247</f>
        <v>0</v>
      </c>
    </row>
    <row r="248" spans="1:21" s="7" customFormat="1" ht="14.25" customHeight="1">
      <c r="A248" s="7" t="s">
        <v>215</v>
      </c>
      <c r="B248" s="7" t="s">
        <v>25</v>
      </c>
      <c r="C248" s="21">
        <v>46142</v>
      </c>
      <c r="D248" s="7" t="s">
        <v>142</v>
      </c>
      <c r="E248" s="7" t="s">
        <v>127</v>
      </c>
      <c r="F248" s="7" t="s">
        <v>133</v>
      </c>
      <c r="G248" s="7" t="s">
        <v>58</v>
      </c>
      <c r="H248" s="2" t="s">
        <v>354</v>
      </c>
      <c r="I248" s="7" t="s">
        <v>141</v>
      </c>
      <c r="J248" s="7" t="s">
        <v>18</v>
      </c>
      <c r="K248" s="7">
        <v>9</v>
      </c>
      <c r="M248" s="7">
        <v>1</v>
      </c>
      <c r="N248" s="7">
        <v>2</v>
      </c>
      <c r="O248" s="7">
        <v>2</v>
      </c>
      <c r="P248" s="7">
        <v>1</v>
      </c>
      <c r="Q248" s="7">
        <v>1</v>
      </c>
      <c r="S248" s="7">
        <f t="shared" si="370"/>
        <v>7</v>
      </c>
      <c r="U248" s="8">
        <f t="shared" si="371"/>
        <v>0</v>
      </c>
    </row>
    <row r="249" spans="1:21" s="7" customFormat="1" ht="14.25" customHeight="1">
      <c r="A249" s="7" t="s">
        <v>216</v>
      </c>
      <c r="B249" s="7" t="s">
        <v>25</v>
      </c>
      <c r="C249" s="21">
        <v>46142</v>
      </c>
      <c r="D249" s="7" t="s">
        <v>142</v>
      </c>
      <c r="E249" s="7" t="s">
        <v>127</v>
      </c>
      <c r="F249" s="7" t="s">
        <v>133</v>
      </c>
      <c r="G249" s="7" t="s">
        <v>58</v>
      </c>
      <c r="H249" s="2" t="s">
        <v>354</v>
      </c>
      <c r="I249" s="7" t="s">
        <v>141</v>
      </c>
      <c r="J249" s="7" t="s">
        <v>130</v>
      </c>
      <c r="K249" s="7">
        <v>4</v>
      </c>
      <c r="M249" s="7">
        <v>1</v>
      </c>
      <c r="N249" s="7">
        <v>2</v>
      </c>
      <c r="O249" s="7">
        <v>2</v>
      </c>
      <c r="P249" s="7">
        <v>1</v>
      </c>
      <c r="S249" s="7">
        <f t="shared" si="370"/>
        <v>6</v>
      </c>
      <c r="U249" s="8">
        <f t="shared" si="371"/>
        <v>0</v>
      </c>
    </row>
    <row r="250" spans="1:21" s="7" customFormat="1" ht="14.25" customHeight="1">
      <c r="A250" s="7" t="s">
        <v>217</v>
      </c>
      <c r="B250" s="7" t="s">
        <v>25</v>
      </c>
      <c r="C250" s="21">
        <v>46142</v>
      </c>
      <c r="D250" s="7" t="s">
        <v>142</v>
      </c>
      <c r="E250" s="7" t="s">
        <v>127</v>
      </c>
      <c r="F250" s="7" t="s">
        <v>133</v>
      </c>
      <c r="G250" s="7" t="s">
        <v>58</v>
      </c>
      <c r="H250" s="2" t="s">
        <v>354</v>
      </c>
      <c r="I250" s="7" t="s">
        <v>141</v>
      </c>
      <c r="J250" s="7" t="s">
        <v>19</v>
      </c>
      <c r="L250" s="7">
        <f t="shared" ref="L250" si="372">L247*$K247+L248*$K248+L249*$K249</f>
        <v>2</v>
      </c>
      <c r="M250" s="7">
        <f t="shared" ref="M250" si="373">M247*$K247+M248*$K248+M249*$K249</f>
        <v>15</v>
      </c>
      <c r="N250" s="7">
        <f t="shared" ref="N250" si="374">N247*$K247+N248*$K248+N249*$K249</f>
        <v>30</v>
      </c>
      <c r="O250" s="7">
        <f t="shared" ref="O250" si="375">O247*$K247+O248*$K248+O249*$K249</f>
        <v>30</v>
      </c>
      <c r="P250" s="7">
        <f t="shared" ref="P250" si="376">P247*$K247+P248*$K248+P249*$K249</f>
        <v>17</v>
      </c>
      <c r="Q250" s="7">
        <f t="shared" ref="Q250" si="377">Q247*$K247+Q248*$K248+Q249*$K249</f>
        <v>11</v>
      </c>
      <c r="R250" s="7">
        <f t="shared" ref="R250" si="378">R247*$K247+R248*$K248+R249*$K249</f>
        <v>2</v>
      </c>
      <c r="S250" s="7">
        <f t="shared" si="370"/>
        <v>107</v>
      </c>
      <c r="U250" s="8">
        <f t="shared" si="371"/>
        <v>0</v>
      </c>
    </row>
    <row r="251" spans="1:21" s="7" customFormat="1" ht="14.25" customHeight="1">
      <c r="A251" s="7" t="s">
        <v>218</v>
      </c>
      <c r="B251" s="7" t="s">
        <v>25</v>
      </c>
      <c r="C251" s="21">
        <v>46142</v>
      </c>
      <c r="D251" s="7" t="s">
        <v>142</v>
      </c>
      <c r="E251" s="7" t="s">
        <v>127</v>
      </c>
      <c r="F251" s="7" t="s">
        <v>133</v>
      </c>
      <c r="G251" s="7" t="s">
        <v>58</v>
      </c>
      <c r="H251" s="2" t="s">
        <v>354</v>
      </c>
      <c r="I251" s="7" t="s">
        <v>141</v>
      </c>
      <c r="J251" s="7" t="s">
        <v>20</v>
      </c>
      <c r="L251" s="7">
        <v>5</v>
      </c>
      <c r="M251" s="7">
        <v>14</v>
      </c>
      <c r="N251" s="7">
        <v>13</v>
      </c>
      <c r="O251" s="7">
        <v>17</v>
      </c>
      <c r="P251" s="7">
        <v>15</v>
      </c>
      <c r="Q251" s="7">
        <v>8</v>
      </c>
      <c r="R251" s="7">
        <v>4</v>
      </c>
      <c r="S251" s="7">
        <f>SUM(L251:R251)</f>
        <v>76</v>
      </c>
      <c r="U251" s="8">
        <f t="shared" si="371"/>
        <v>0</v>
      </c>
    </row>
    <row r="252" spans="1:21" s="7" customFormat="1" ht="14.25" customHeight="1">
      <c r="A252" s="7" t="s">
        <v>219</v>
      </c>
      <c r="B252" s="7" t="s">
        <v>25</v>
      </c>
      <c r="C252" s="21">
        <v>46142</v>
      </c>
      <c r="D252" s="7" t="s">
        <v>142</v>
      </c>
      <c r="E252" s="7" t="s">
        <v>127</v>
      </c>
      <c r="F252" s="7" t="s">
        <v>133</v>
      </c>
      <c r="G252" s="7" t="s">
        <v>58</v>
      </c>
      <c r="H252" s="2" t="s">
        <v>354</v>
      </c>
      <c r="I252" s="7" t="s">
        <v>141</v>
      </c>
      <c r="J252" s="7" t="s">
        <v>22</v>
      </c>
      <c r="L252" s="7">
        <f>SUM(L250:L251)</f>
        <v>7</v>
      </c>
      <c r="M252" s="7">
        <f t="shared" ref="M252:R252" si="379">SUM(M250:M251)</f>
        <v>29</v>
      </c>
      <c r="N252" s="7">
        <f t="shared" si="379"/>
        <v>43</v>
      </c>
      <c r="O252" s="7">
        <f t="shared" si="379"/>
        <v>47</v>
      </c>
      <c r="P252" s="7">
        <f t="shared" si="379"/>
        <v>32</v>
      </c>
      <c r="Q252" s="7">
        <f t="shared" si="379"/>
        <v>19</v>
      </c>
      <c r="R252" s="7">
        <f t="shared" si="379"/>
        <v>6</v>
      </c>
      <c r="S252" s="7">
        <f>SUM(L252:R252)</f>
        <v>183</v>
      </c>
      <c r="T252" s="7">
        <v>22.45</v>
      </c>
      <c r="U252" s="8">
        <f>S252*T252</f>
        <v>4108.3499999999995</v>
      </c>
    </row>
    <row r="253" spans="1:21" s="2" customFormat="1" ht="15.6" customHeight="1">
      <c r="A253" s="2" t="s">
        <v>220</v>
      </c>
      <c r="B253" s="2" t="s">
        <v>25</v>
      </c>
      <c r="C253" s="20">
        <v>46142</v>
      </c>
      <c r="D253" s="2" t="s">
        <v>111</v>
      </c>
      <c r="E253" s="2" t="s">
        <v>73</v>
      </c>
      <c r="F253" s="2" t="s">
        <v>113</v>
      </c>
      <c r="G253" s="2" t="s">
        <v>34</v>
      </c>
      <c r="H253" s="2" t="s">
        <v>352</v>
      </c>
      <c r="I253" s="2" t="s">
        <v>75</v>
      </c>
      <c r="J253" s="2" t="s">
        <v>17</v>
      </c>
      <c r="K253" s="2">
        <v>8</v>
      </c>
      <c r="L253" s="2">
        <v>1</v>
      </c>
      <c r="M253" s="2">
        <v>2</v>
      </c>
      <c r="N253" s="2">
        <v>3</v>
      </c>
      <c r="O253" s="2">
        <v>4</v>
      </c>
      <c r="P253" s="2">
        <v>3</v>
      </c>
      <c r="Q253" s="2">
        <v>1</v>
      </c>
      <c r="R253" s="2">
        <v>1</v>
      </c>
      <c r="S253" s="2">
        <f t="shared" ref="S253:S255" si="380">SUM(L253:R253)</f>
        <v>15</v>
      </c>
      <c r="U253" s="3">
        <f t="shared" ref="U253:U258" si="381">S253*T253</f>
        <v>0</v>
      </c>
    </row>
    <row r="254" spans="1:21" s="2" customFormat="1" ht="15.6" customHeight="1">
      <c r="A254" s="2" t="s">
        <v>221</v>
      </c>
      <c r="B254" s="2" t="s">
        <v>25</v>
      </c>
      <c r="C254" s="20">
        <v>46142</v>
      </c>
      <c r="D254" s="2" t="s">
        <v>111</v>
      </c>
      <c r="E254" s="2" t="s">
        <v>73</v>
      </c>
      <c r="F254" s="2" t="s">
        <v>113</v>
      </c>
      <c r="G254" s="2" t="s">
        <v>34</v>
      </c>
      <c r="H254" s="2" t="s">
        <v>352</v>
      </c>
      <c r="I254" s="2" t="s">
        <v>75</v>
      </c>
      <c r="J254" s="2" t="s">
        <v>18</v>
      </c>
      <c r="K254" s="2">
        <v>31</v>
      </c>
      <c r="M254" s="2">
        <v>1</v>
      </c>
      <c r="N254" s="2">
        <v>2</v>
      </c>
      <c r="O254" s="2">
        <v>3</v>
      </c>
      <c r="P254" s="2">
        <v>2</v>
      </c>
      <c r="Q254" s="2">
        <v>1</v>
      </c>
      <c r="S254" s="2">
        <f t="shared" si="380"/>
        <v>9</v>
      </c>
      <c r="U254" s="3">
        <f t="shared" si="381"/>
        <v>0</v>
      </c>
    </row>
    <row r="255" spans="1:21" s="2" customFormat="1" ht="15.6" customHeight="1">
      <c r="A255" s="2" t="s">
        <v>222</v>
      </c>
      <c r="B255" s="2" t="s">
        <v>25</v>
      </c>
      <c r="C255" s="20">
        <v>46142</v>
      </c>
      <c r="D255" s="2" t="s">
        <v>111</v>
      </c>
      <c r="E255" s="2" t="s">
        <v>73</v>
      </c>
      <c r="F255" s="2" t="s">
        <v>113</v>
      </c>
      <c r="G255" s="2" t="s">
        <v>34</v>
      </c>
      <c r="H255" s="2" t="s">
        <v>352</v>
      </c>
      <c r="I255" s="2" t="s">
        <v>75</v>
      </c>
      <c r="J255" s="2" t="s">
        <v>130</v>
      </c>
      <c r="K255" s="2">
        <v>22</v>
      </c>
      <c r="M255" s="2">
        <v>1</v>
      </c>
      <c r="N255" s="2">
        <v>2</v>
      </c>
      <c r="O255" s="2">
        <v>2</v>
      </c>
      <c r="P255" s="2">
        <v>1</v>
      </c>
      <c r="Q255" s="2">
        <v>1</v>
      </c>
      <c r="S255" s="2">
        <f t="shared" si="380"/>
        <v>7</v>
      </c>
      <c r="U255" s="3">
        <f t="shared" si="381"/>
        <v>0</v>
      </c>
    </row>
    <row r="256" spans="1:21" s="2" customFormat="1" ht="15.6" customHeight="1">
      <c r="A256" s="2" t="s">
        <v>223</v>
      </c>
      <c r="B256" s="2" t="s">
        <v>25</v>
      </c>
      <c r="C256" s="20">
        <v>46142</v>
      </c>
      <c r="D256" s="2" t="s">
        <v>111</v>
      </c>
      <c r="E256" s="2" t="s">
        <v>73</v>
      </c>
      <c r="F256" s="2" t="s">
        <v>113</v>
      </c>
      <c r="G256" s="2" t="s">
        <v>34</v>
      </c>
      <c r="H256" s="2" t="s">
        <v>352</v>
      </c>
      <c r="I256" s="2" t="s">
        <v>75</v>
      </c>
      <c r="J256" s="2" t="s">
        <v>47</v>
      </c>
      <c r="K256" s="2">
        <v>51</v>
      </c>
      <c r="N256" s="2">
        <v>2</v>
      </c>
      <c r="O256" s="2">
        <v>2</v>
      </c>
      <c r="P256" s="2">
        <v>1</v>
      </c>
      <c r="S256" s="2">
        <f t="shared" ref="S256" si="382">SUM(L256:R256)</f>
        <v>5</v>
      </c>
      <c r="U256" s="3">
        <f t="shared" ref="U256" si="383">S256*T256</f>
        <v>0</v>
      </c>
    </row>
    <row r="257" spans="1:21" s="2" customFormat="1" ht="15.6" customHeight="1">
      <c r="A257" s="2" t="s">
        <v>224</v>
      </c>
      <c r="B257" s="2" t="s">
        <v>25</v>
      </c>
      <c r="C257" s="20">
        <v>46142</v>
      </c>
      <c r="D257" s="2" t="s">
        <v>111</v>
      </c>
      <c r="E257" s="2" t="s">
        <v>73</v>
      </c>
      <c r="F257" s="2" t="s">
        <v>113</v>
      </c>
      <c r="G257" s="2" t="s">
        <v>34</v>
      </c>
      <c r="H257" s="2" t="s">
        <v>352</v>
      </c>
      <c r="I257" s="2" t="s">
        <v>75</v>
      </c>
      <c r="J257" s="2" t="s">
        <v>19</v>
      </c>
      <c r="L257" s="2">
        <f t="shared" ref="L257:R257" si="384">L253*$K253+L254*$K254+L256*$K256+L255*$K255</f>
        <v>8</v>
      </c>
      <c r="M257" s="2">
        <f t="shared" si="384"/>
        <v>69</v>
      </c>
      <c r="N257" s="2">
        <f t="shared" si="384"/>
        <v>232</v>
      </c>
      <c r="O257" s="2">
        <f t="shared" si="384"/>
        <v>271</v>
      </c>
      <c r="P257" s="2">
        <f t="shared" si="384"/>
        <v>159</v>
      </c>
      <c r="Q257" s="2">
        <f t="shared" si="384"/>
        <v>61</v>
      </c>
      <c r="R257" s="2">
        <f t="shared" si="384"/>
        <v>8</v>
      </c>
      <c r="S257" s="2">
        <f>SUM(L257:L257)</f>
        <v>8</v>
      </c>
      <c r="U257" s="3">
        <f t="shared" si="381"/>
        <v>0</v>
      </c>
    </row>
    <row r="258" spans="1:21" s="2" customFormat="1" ht="15.6" customHeight="1">
      <c r="A258" s="2" t="s">
        <v>225</v>
      </c>
      <c r="B258" s="2" t="s">
        <v>25</v>
      </c>
      <c r="C258" s="20">
        <v>46142</v>
      </c>
      <c r="D258" s="2" t="s">
        <v>111</v>
      </c>
      <c r="E258" s="2" t="s">
        <v>73</v>
      </c>
      <c r="F258" s="2" t="s">
        <v>113</v>
      </c>
      <c r="G258" s="2" t="s">
        <v>34</v>
      </c>
      <c r="H258" s="2" t="s">
        <v>352</v>
      </c>
      <c r="I258" s="2" t="s">
        <v>75</v>
      </c>
      <c r="J258" s="2" t="s">
        <v>20</v>
      </c>
      <c r="L258" s="2">
        <v>37</v>
      </c>
      <c r="M258" s="2">
        <v>100</v>
      </c>
      <c r="N258" s="2">
        <v>79</v>
      </c>
      <c r="O258" s="2">
        <v>110</v>
      </c>
      <c r="P258" s="2">
        <v>86</v>
      </c>
      <c r="Q258" s="2">
        <v>63</v>
      </c>
      <c r="R258" s="2">
        <v>22</v>
      </c>
      <c r="S258" s="2">
        <f>SUM(L258:R258)</f>
        <v>497</v>
      </c>
      <c r="U258" s="3">
        <f t="shared" si="381"/>
        <v>0</v>
      </c>
    </row>
    <row r="259" spans="1:21" s="2" customFormat="1" ht="15.6" customHeight="1">
      <c r="A259" s="2" t="s">
        <v>226</v>
      </c>
      <c r="B259" s="2" t="s">
        <v>25</v>
      </c>
      <c r="C259" s="20">
        <v>46142</v>
      </c>
      <c r="D259" s="2" t="s">
        <v>111</v>
      </c>
      <c r="E259" s="2" t="s">
        <v>73</v>
      </c>
      <c r="F259" s="2" t="s">
        <v>113</v>
      </c>
      <c r="G259" s="2" t="s">
        <v>34</v>
      </c>
      <c r="H259" s="2" t="s">
        <v>352</v>
      </c>
      <c r="I259" s="2" t="s">
        <v>75</v>
      </c>
      <c r="J259" s="2" t="s">
        <v>22</v>
      </c>
      <c r="L259" s="2">
        <f t="shared" ref="L259:R259" si="385">SUM(L257:L258)</f>
        <v>45</v>
      </c>
      <c r="M259" s="2">
        <f t="shared" si="385"/>
        <v>169</v>
      </c>
      <c r="N259" s="2">
        <f t="shared" si="385"/>
        <v>311</v>
      </c>
      <c r="O259" s="2">
        <f t="shared" si="385"/>
        <v>381</v>
      </c>
      <c r="P259" s="2">
        <f t="shared" si="385"/>
        <v>245</v>
      </c>
      <c r="Q259" s="2">
        <f t="shared" si="385"/>
        <v>124</v>
      </c>
      <c r="R259" s="2">
        <f t="shared" si="385"/>
        <v>30</v>
      </c>
      <c r="S259" s="25">
        <f>SUM(L259:R259)</f>
        <v>1305</v>
      </c>
      <c r="T259" s="2">
        <v>15.5</v>
      </c>
      <c r="U259" s="3">
        <f>S259*T259</f>
        <v>20227.5</v>
      </c>
    </row>
    <row r="260" spans="1:21" s="7" customFormat="1" ht="14.25" customHeight="1">
      <c r="A260" s="7" t="s">
        <v>227</v>
      </c>
      <c r="B260" s="7" t="s">
        <v>25</v>
      </c>
      <c r="C260" s="21">
        <v>46142</v>
      </c>
      <c r="D260" s="7" t="s">
        <v>145</v>
      </c>
      <c r="E260" s="7" t="s">
        <v>73</v>
      </c>
      <c r="F260" s="7" t="s">
        <v>146</v>
      </c>
      <c r="G260" s="7" t="s">
        <v>34</v>
      </c>
      <c r="H260" s="2" t="s">
        <v>352</v>
      </c>
      <c r="I260" s="7" t="s">
        <v>75</v>
      </c>
      <c r="J260" s="7" t="s">
        <v>17</v>
      </c>
      <c r="K260" s="7">
        <v>5</v>
      </c>
      <c r="L260" s="7">
        <v>1</v>
      </c>
      <c r="M260" s="7">
        <v>2</v>
      </c>
      <c r="N260" s="7">
        <v>3</v>
      </c>
      <c r="O260" s="7">
        <v>4</v>
      </c>
      <c r="P260" s="7">
        <v>3</v>
      </c>
      <c r="Q260" s="7">
        <v>1</v>
      </c>
      <c r="R260" s="7">
        <v>1</v>
      </c>
      <c r="S260" s="7">
        <f t="shared" ref="S260:S264" si="386">SUM(L260:R260)</f>
        <v>15</v>
      </c>
      <c r="U260" s="8">
        <f t="shared" ref="U260:U265" si="387">S260*T260</f>
        <v>0</v>
      </c>
    </row>
    <row r="261" spans="1:21" s="7" customFormat="1" ht="14.25" customHeight="1">
      <c r="A261" s="7" t="s">
        <v>228</v>
      </c>
      <c r="B261" s="7" t="s">
        <v>25</v>
      </c>
      <c r="C261" s="21">
        <v>46142</v>
      </c>
      <c r="D261" s="7" t="s">
        <v>145</v>
      </c>
      <c r="E261" s="7" t="s">
        <v>73</v>
      </c>
      <c r="F261" s="7" t="s">
        <v>146</v>
      </c>
      <c r="G261" s="7" t="s">
        <v>34</v>
      </c>
      <c r="H261" s="2" t="s">
        <v>352</v>
      </c>
      <c r="I261" s="7" t="s">
        <v>75</v>
      </c>
      <c r="J261" s="7" t="s">
        <v>18</v>
      </c>
      <c r="K261" s="7">
        <v>7</v>
      </c>
      <c r="M261" s="7">
        <v>1</v>
      </c>
      <c r="N261" s="7">
        <v>2</v>
      </c>
      <c r="O261" s="7">
        <v>3</v>
      </c>
      <c r="P261" s="7">
        <v>2</v>
      </c>
      <c r="Q261" s="7">
        <v>1</v>
      </c>
      <c r="S261" s="7">
        <f t="shared" si="386"/>
        <v>9</v>
      </c>
      <c r="U261" s="8">
        <f t="shared" si="387"/>
        <v>0</v>
      </c>
    </row>
    <row r="262" spans="1:21" s="7" customFormat="1" ht="14.25" customHeight="1">
      <c r="A262" s="7" t="s">
        <v>229</v>
      </c>
      <c r="B262" s="7" t="s">
        <v>25</v>
      </c>
      <c r="C262" s="21">
        <v>46142</v>
      </c>
      <c r="D262" s="7" t="s">
        <v>145</v>
      </c>
      <c r="E262" s="7" t="s">
        <v>73</v>
      </c>
      <c r="F262" s="7" t="s">
        <v>146</v>
      </c>
      <c r="G262" s="7" t="s">
        <v>34</v>
      </c>
      <c r="H262" s="2" t="s">
        <v>352</v>
      </c>
      <c r="I262" s="7" t="s">
        <v>75</v>
      </c>
      <c r="J262" s="7" t="s">
        <v>130</v>
      </c>
      <c r="K262" s="7">
        <v>4</v>
      </c>
      <c r="M262" s="7">
        <v>1</v>
      </c>
      <c r="N262" s="7">
        <v>2</v>
      </c>
      <c r="O262" s="7">
        <v>2</v>
      </c>
      <c r="P262" s="7">
        <v>1</v>
      </c>
      <c r="Q262" s="7">
        <v>1</v>
      </c>
      <c r="S262" s="7">
        <f t="shared" si="386"/>
        <v>7</v>
      </c>
      <c r="U262" s="8">
        <f t="shared" si="387"/>
        <v>0</v>
      </c>
    </row>
    <row r="263" spans="1:21" s="7" customFormat="1" ht="14.25" customHeight="1">
      <c r="A263" s="7" t="s">
        <v>230</v>
      </c>
      <c r="B263" s="7" t="s">
        <v>25</v>
      </c>
      <c r="C263" s="21">
        <v>46142</v>
      </c>
      <c r="D263" s="7" t="s">
        <v>145</v>
      </c>
      <c r="E263" s="7" t="s">
        <v>73</v>
      </c>
      <c r="F263" s="7" t="s">
        <v>146</v>
      </c>
      <c r="G263" s="7" t="s">
        <v>34</v>
      </c>
      <c r="H263" s="2" t="s">
        <v>352</v>
      </c>
      <c r="I263" s="7" t="s">
        <v>75</v>
      </c>
      <c r="J263" s="7" t="s">
        <v>47</v>
      </c>
      <c r="K263" s="7">
        <v>6</v>
      </c>
      <c r="N263" s="7">
        <v>2</v>
      </c>
      <c r="O263" s="7">
        <v>2</v>
      </c>
      <c r="P263" s="7">
        <v>1</v>
      </c>
      <c r="S263" s="7">
        <f t="shared" ref="S263" si="388">SUM(L263:R263)</f>
        <v>5</v>
      </c>
      <c r="U263" s="8">
        <f t="shared" ref="U263" si="389">S263*T263</f>
        <v>0</v>
      </c>
    </row>
    <row r="264" spans="1:21" s="7" customFormat="1" ht="14.25" customHeight="1">
      <c r="A264" s="7" t="s">
        <v>231</v>
      </c>
      <c r="B264" s="7" t="s">
        <v>25</v>
      </c>
      <c r="C264" s="21">
        <v>46142</v>
      </c>
      <c r="D264" s="7" t="s">
        <v>145</v>
      </c>
      <c r="E264" s="7" t="s">
        <v>73</v>
      </c>
      <c r="F264" s="7" t="s">
        <v>146</v>
      </c>
      <c r="G264" s="7" t="s">
        <v>34</v>
      </c>
      <c r="H264" s="2" t="s">
        <v>352</v>
      </c>
      <c r="I264" s="7" t="s">
        <v>75</v>
      </c>
      <c r="J264" s="7" t="s">
        <v>19</v>
      </c>
      <c r="L264" s="7">
        <f>L260*$K260+L261*$K261+L263*$K263+L262*$K262</f>
        <v>5</v>
      </c>
      <c r="M264" s="7">
        <f t="shared" ref="M264:R264" si="390">M260*$K260+M261*$K261+M263*$K263+M262*$K262</f>
        <v>21</v>
      </c>
      <c r="N264" s="7">
        <f t="shared" si="390"/>
        <v>49</v>
      </c>
      <c r="O264" s="7">
        <f t="shared" si="390"/>
        <v>61</v>
      </c>
      <c r="P264" s="7">
        <f t="shared" si="390"/>
        <v>39</v>
      </c>
      <c r="Q264" s="7">
        <f t="shared" si="390"/>
        <v>16</v>
      </c>
      <c r="R264" s="7">
        <f t="shared" si="390"/>
        <v>5</v>
      </c>
      <c r="S264" s="7">
        <f t="shared" si="386"/>
        <v>196</v>
      </c>
      <c r="U264" s="8">
        <f t="shared" si="387"/>
        <v>0</v>
      </c>
    </row>
    <row r="265" spans="1:21" s="7" customFormat="1" ht="14.25" customHeight="1">
      <c r="A265" s="7" t="s">
        <v>232</v>
      </c>
      <c r="B265" s="7" t="s">
        <v>25</v>
      </c>
      <c r="C265" s="21">
        <v>46142</v>
      </c>
      <c r="D265" s="7" t="s">
        <v>145</v>
      </c>
      <c r="E265" s="7" t="s">
        <v>73</v>
      </c>
      <c r="F265" s="7" t="s">
        <v>146</v>
      </c>
      <c r="G265" s="7" t="s">
        <v>34</v>
      </c>
      <c r="H265" s="2" t="s">
        <v>352</v>
      </c>
      <c r="I265" s="7" t="s">
        <v>75</v>
      </c>
      <c r="J265" s="7" t="s">
        <v>20</v>
      </c>
      <c r="L265" s="7">
        <v>8</v>
      </c>
      <c r="M265" s="7">
        <v>25</v>
      </c>
      <c r="N265" s="7">
        <v>28</v>
      </c>
      <c r="O265" s="7">
        <v>35</v>
      </c>
      <c r="P265" s="7">
        <v>30</v>
      </c>
      <c r="Q265" s="7">
        <v>17</v>
      </c>
      <c r="R265" s="7">
        <v>6</v>
      </c>
      <c r="S265" s="7">
        <f>SUM(L265:R265)</f>
        <v>149</v>
      </c>
      <c r="U265" s="8">
        <f t="shared" si="387"/>
        <v>0</v>
      </c>
    </row>
    <row r="266" spans="1:21" s="7" customFormat="1" ht="14.25" customHeight="1">
      <c r="A266" s="7" t="s">
        <v>233</v>
      </c>
      <c r="B266" s="7" t="s">
        <v>25</v>
      </c>
      <c r="C266" s="21">
        <v>46142</v>
      </c>
      <c r="D266" s="7" t="s">
        <v>145</v>
      </c>
      <c r="E266" s="7" t="s">
        <v>73</v>
      </c>
      <c r="F266" s="7" t="s">
        <v>146</v>
      </c>
      <c r="G266" s="7" t="s">
        <v>34</v>
      </c>
      <c r="H266" s="2" t="s">
        <v>352</v>
      </c>
      <c r="I266" s="7" t="s">
        <v>75</v>
      </c>
      <c r="J266" s="7" t="s">
        <v>22</v>
      </c>
      <c r="L266" s="7">
        <f>SUM(L264:L265)</f>
        <v>13</v>
      </c>
      <c r="M266" s="7">
        <f t="shared" ref="M266:R266" si="391">SUM(M264:M265)</f>
        <v>46</v>
      </c>
      <c r="N266" s="7">
        <f t="shared" si="391"/>
        <v>77</v>
      </c>
      <c r="O266" s="7">
        <f t="shared" si="391"/>
        <v>96</v>
      </c>
      <c r="P266" s="7">
        <f t="shared" si="391"/>
        <v>69</v>
      </c>
      <c r="Q266" s="7">
        <f t="shared" si="391"/>
        <v>33</v>
      </c>
      <c r="R266" s="7">
        <f t="shared" si="391"/>
        <v>11</v>
      </c>
      <c r="S266" s="7">
        <f>SUM(L266:R266)</f>
        <v>345</v>
      </c>
      <c r="T266" s="7">
        <v>15.5</v>
      </c>
      <c r="U266" s="8">
        <f>S266*T266</f>
        <v>5347.5</v>
      </c>
    </row>
    <row r="267" spans="1:21" s="2" customFormat="1" ht="14.25" customHeight="1">
      <c r="A267" s="2" t="s">
        <v>234</v>
      </c>
      <c r="B267" s="2" t="s">
        <v>25</v>
      </c>
      <c r="C267" s="20">
        <v>46142</v>
      </c>
      <c r="D267" s="2" t="s">
        <v>147</v>
      </c>
      <c r="E267" s="2" t="s">
        <v>73</v>
      </c>
      <c r="F267" s="2" t="s">
        <v>113</v>
      </c>
      <c r="G267" s="2" t="s">
        <v>63</v>
      </c>
      <c r="H267" s="2" t="s">
        <v>352</v>
      </c>
      <c r="I267" s="2" t="s">
        <v>80</v>
      </c>
      <c r="J267" s="2" t="s">
        <v>47</v>
      </c>
      <c r="K267" s="2">
        <v>8</v>
      </c>
      <c r="L267" s="2">
        <v>1</v>
      </c>
      <c r="M267" s="2">
        <v>2</v>
      </c>
      <c r="N267" s="2">
        <v>3</v>
      </c>
      <c r="O267" s="2">
        <v>4</v>
      </c>
      <c r="P267" s="2">
        <v>3</v>
      </c>
      <c r="Q267" s="2">
        <v>1</v>
      </c>
      <c r="R267" s="2">
        <v>1</v>
      </c>
      <c r="S267" s="2">
        <f t="shared" ref="S267:S270" si="392">SUM(L267:R267)</f>
        <v>15</v>
      </c>
      <c r="U267" s="3">
        <f t="shared" ref="U267:U272" si="393">S267*T267</f>
        <v>0</v>
      </c>
    </row>
    <row r="268" spans="1:21" s="2" customFormat="1" ht="14.25" customHeight="1">
      <c r="A268" s="2" t="s">
        <v>235</v>
      </c>
      <c r="B268" s="2" t="s">
        <v>25</v>
      </c>
      <c r="C268" s="20">
        <v>46142</v>
      </c>
      <c r="D268" s="2" t="s">
        <v>147</v>
      </c>
      <c r="E268" s="2" t="s">
        <v>73</v>
      </c>
      <c r="F268" s="2" t="s">
        <v>113</v>
      </c>
      <c r="G268" s="2" t="s">
        <v>63</v>
      </c>
      <c r="H268" s="2" t="s">
        <v>352</v>
      </c>
      <c r="I268" s="2" t="s">
        <v>80</v>
      </c>
      <c r="J268" s="2" t="s">
        <v>54</v>
      </c>
      <c r="K268" s="2">
        <v>31</v>
      </c>
      <c r="M268" s="2">
        <v>1</v>
      </c>
      <c r="N268" s="2">
        <v>2</v>
      </c>
      <c r="O268" s="2">
        <v>3</v>
      </c>
      <c r="P268" s="2">
        <v>2</v>
      </c>
      <c r="Q268" s="2">
        <v>1</v>
      </c>
      <c r="S268" s="2">
        <f t="shared" si="392"/>
        <v>9</v>
      </c>
      <c r="U268" s="3">
        <f t="shared" si="393"/>
        <v>0</v>
      </c>
    </row>
    <row r="269" spans="1:21" s="2" customFormat="1" ht="14.25" customHeight="1">
      <c r="A269" s="2" t="s">
        <v>236</v>
      </c>
      <c r="B269" s="2" t="s">
        <v>25</v>
      </c>
      <c r="C269" s="20">
        <v>46142</v>
      </c>
      <c r="D269" s="2" t="s">
        <v>147</v>
      </c>
      <c r="E269" s="2" t="s">
        <v>73</v>
      </c>
      <c r="F269" s="2" t="s">
        <v>113</v>
      </c>
      <c r="G269" s="2" t="s">
        <v>63</v>
      </c>
      <c r="H269" s="2" t="s">
        <v>352</v>
      </c>
      <c r="I269" s="2" t="s">
        <v>80</v>
      </c>
      <c r="J269" s="2" t="s">
        <v>61</v>
      </c>
      <c r="K269" s="2">
        <v>22</v>
      </c>
      <c r="M269" s="2">
        <v>1</v>
      </c>
      <c r="N269" s="2">
        <v>2</v>
      </c>
      <c r="O269" s="2">
        <v>2</v>
      </c>
      <c r="P269" s="2">
        <v>1</v>
      </c>
      <c r="Q269" s="2">
        <v>1</v>
      </c>
      <c r="S269" s="2">
        <f t="shared" si="392"/>
        <v>7</v>
      </c>
      <c r="U269" s="3">
        <f t="shared" si="393"/>
        <v>0</v>
      </c>
    </row>
    <row r="270" spans="1:21" s="2" customFormat="1" ht="14.25" customHeight="1">
      <c r="A270" s="2" t="s">
        <v>237</v>
      </c>
      <c r="B270" s="2" t="s">
        <v>25</v>
      </c>
      <c r="C270" s="20">
        <v>46142</v>
      </c>
      <c r="D270" s="2" t="s">
        <v>147</v>
      </c>
      <c r="E270" s="2" t="s">
        <v>73</v>
      </c>
      <c r="F270" s="2" t="s">
        <v>113</v>
      </c>
      <c r="G270" s="2" t="s">
        <v>63</v>
      </c>
      <c r="H270" s="2" t="s">
        <v>352</v>
      </c>
      <c r="I270" s="2" t="s">
        <v>80</v>
      </c>
      <c r="J270" s="2" t="s">
        <v>61</v>
      </c>
      <c r="K270" s="2">
        <v>26</v>
      </c>
      <c r="N270" s="2">
        <v>2</v>
      </c>
      <c r="O270" s="2">
        <v>2</v>
      </c>
      <c r="P270" s="2">
        <v>1</v>
      </c>
      <c r="S270" s="2">
        <f t="shared" si="392"/>
        <v>5</v>
      </c>
      <c r="U270" s="3">
        <f t="shared" si="393"/>
        <v>0</v>
      </c>
    </row>
    <row r="271" spans="1:21" s="2" customFormat="1" ht="14.25" customHeight="1">
      <c r="A271" s="2" t="s">
        <v>238</v>
      </c>
      <c r="B271" s="2" t="s">
        <v>25</v>
      </c>
      <c r="C271" s="20">
        <v>46142</v>
      </c>
      <c r="D271" s="2" t="s">
        <v>147</v>
      </c>
      <c r="E271" s="2" t="s">
        <v>73</v>
      </c>
      <c r="F271" s="2" t="s">
        <v>113</v>
      </c>
      <c r="G271" s="2" t="s">
        <v>63</v>
      </c>
      <c r="H271" s="2" t="s">
        <v>352</v>
      </c>
      <c r="I271" s="2" t="s">
        <v>80</v>
      </c>
      <c r="J271" s="2" t="s">
        <v>19</v>
      </c>
      <c r="L271" s="2">
        <f t="shared" ref="L271:R271" si="394">L267*$K267+L268*$K268+L270*$K270+L269*$K269</f>
        <v>8</v>
      </c>
      <c r="M271" s="2">
        <f t="shared" si="394"/>
        <v>69</v>
      </c>
      <c r="N271" s="2">
        <f t="shared" si="394"/>
        <v>182</v>
      </c>
      <c r="O271" s="2">
        <f t="shared" si="394"/>
        <v>221</v>
      </c>
      <c r="P271" s="2">
        <f t="shared" si="394"/>
        <v>134</v>
      </c>
      <c r="Q271" s="2">
        <f t="shared" si="394"/>
        <v>61</v>
      </c>
      <c r="R271" s="2">
        <f t="shared" si="394"/>
        <v>8</v>
      </c>
      <c r="S271" s="2">
        <f>SUM(L271:L271)</f>
        <v>8</v>
      </c>
      <c r="U271" s="3">
        <f t="shared" si="393"/>
        <v>0</v>
      </c>
    </row>
    <row r="272" spans="1:21" s="2" customFormat="1" ht="14.25" customHeight="1">
      <c r="A272" s="2" t="s">
        <v>239</v>
      </c>
      <c r="B272" s="2" t="s">
        <v>25</v>
      </c>
      <c r="C272" s="20">
        <v>46142</v>
      </c>
      <c r="D272" s="2" t="s">
        <v>147</v>
      </c>
      <c r="E272" s="2" t="s">
        <v>73</v>
      </c>
      <c r="F272" s="2" t="s">
        <v>113</v>
      </c>
      <c r="G272" s="2" t="s">
        <v>63</v>
      </c>
      <c r="H272" s="2" t="s">
        <v>352</v>
      </c>
      <c r="I272" s="2" t="s">
        <v>80</v>
      </c>
      <c r="J272" s="2" t="s">
        <v>20</v>
      </c>
      <c r="L272" s="2">
        <v>32</v>
      </c>
      <c r="M272" s="2">
        <v>63</v>
      </c>
      <c r="N272" s="2">
        <v>93</v>
      </c>
      <c r="O272" s="2">
        <v>115</v>
      </c>
      <c r="P272" s="2">
        <v>84</v>
      </c>
      <c r="Q272" s="2">
        <v>67</v>
      </c>
      <c r="R272" s="2">
        <v>19</v>
      </c>
      <c r="S272" s="2">
        <f>SUM(L272:R272)</f>
        <v>473</v>
      </c>
      <c r="U272" s="3">
        <f t="shared" si="393"/>
        <v>0</v>
      </c>
    </row>
    <row r="273" spans="1:21" s="2" customFormat="1" ht="14.25" customHeight="1">
      <c r="A273" s="2" t="s">
        <v>240</v>
      </c>
      <c r="B273" s="2" t="s">
        <v>25</v>
      </c>
      <c r="C273" s="20">
        <v>46142</v>
      </c>
      <c r="D273" s="2" t="s">
        <v>147</v>
      </c>
      <c r="E273" s="2" t="s">
        <v>73</v>
      </c>
      <c r="F273" s="2" t="s">
        <v>113</v>
      </c>
      <c r="G273" s="2" t="s">
        <v>63</v>
      </c>
      <c r="H273" s="2" t="s">
        <v>352</v>
      </c>
      <c r="I273" s="2" t="s">
        <v>80</v>
      </c>
      <c r="J273" s="2" t="s">
        <v>22</v>
      </c>
      <c r="L273" s="2">
        <f t="shared" ref="L273:R273" si="395">SUM(L271:L272)</f>
        <v>40</v>
      </c>
      <c r="M273" s="2">
        <f t="shared" si="395"/>
        <v>132</v>
      </c>
      <c r="N273" s="2">
        <f t="shared" si="395"/>
        <v>275</v>
      </c>
      <c r="O273" s="2">
        <f t="shared" si="395"/>
        <v>336</v>
      </c>
      <c r="P273" s="2">
        <f t="shared" si="395"/>
        <v>218</v>
      </c>
      <c r="Q273" s="2">
        <f t="shared" si="395"/>
        <v>128</v>
      </c>
      <c r="R273" s="2">
        <f t="shared" si="395"/>
        <v>27</v>
      </c>
      <c r="S273" s="2">
        <f>SUM(L273:R273)</f>
        <v>1156</v>
      </c>
      <c r="T273" s="2">
        <v>15.5</v>
      </c>
      <c r="U273" s="3">
        <f>S273*T273</f>
        <v>17918</v>
      </c>
    </row>
    <row r="274" spans="1:21" s="7" customFormat="1" ht="14.25" customHeight="1">
      <c r="A274" s="7" t="s">
        <v>241</v>
      </c>
      <c r="B274" s="7" t="s">
        <v>25</v>
      </c>
      <c r="C274" s="21">
        <v>46142</v>
      </c>
      <c r="D274" s="7" t="s">
        <v>148</v>
      </c>
      <c r="E274" s="7" t="s">
        <v>73</v>
      </c>
      <c r="F274" s="7" t="s">
        <v>146</v>
      </c>
      <c r="G274" s="7" t="s">
        <v>63</v>
      </c>
      <c r="H274" s="2" t="s">
        <v>352</v>
      </c>
      <c r="I274" s="7" t="s">
        <v>80</v>
      </c>
      <c r="J274" s="7" t="s">
        <v>17</v>
      </c>
      <c r="K274" s="7">
        <v>5</v>
      </c>
      <c r="L274" s="7">
        <v>1</v>
      </c>
      <c r="M274" s="7">
        <v>2</v>
      </c>
      <c r="N274" s="7">
        <v>3</v>
      </c>
      <c r="O274" s="7">
        <v>4</v>
      </c>
      <c r="P274" s="7">
        <v>3</v>
      </c>
      <c r="Q274" s="7">
        <v>1</v>
      </c>
      <c r="R274" s="7">
        <v>1</v>
      </c>
      <c r="S274" s="7">
        <f t="shared" ref="S274:S278" si="396">SUM(L274:R274)</f>
        <v>15</v>
      </c>
      <c r="U274" s="8">
        <f t="shared" ref="U274:U279" si="397">S274*T274</f>
        <v>0</v>
      </c>
    </row>
    <row r="275" spans="1:21" s="7" customFormat="1" ht="14.25" customHeight="1">
      <c r="A275" s="7" t="s">
        <v>242</v>
      </c>
      <c r="B275" s="7" t="s">
        <v>25</v>
      </c>
      <c r="C275" s="21">
        <v>46142</v>
      </c>
      <c r="D275" s="7" t="s">
        <v>148</v>
      </c>
      <c r="E275" s="7" t="s">
        <v>73</v>
      </c>
      <c r="F275" s="7" t="s">
        <v>146</v>
      </c>
      <c r="G275" s="7" t="s">
        <v>63</v>
      </c>
      <c r="H275" s="2" t="s">
        <v>352</v>
      </c>
      <c r="I275" s="7" t="s">
        <v>80</v>
      </c>
      <c r="J275" s="7" t="s">
        <v>18</v>
      </c>
      <c r="K275" s="7">
        <v>7</v>
      </c>
      <c r="M275" s="7">
        <v>1</v>
      </c>
      <c r="N275" s="7">
        <v>2</v>
      </c>
      <c r="O275" s="7">
        <v>3</v>
      </c>
      <c r="P275" s="7">
        <v>2</v>
      </c>
      <c r="Q275" s="7">
        <v>1</v>
      </c>
      <c r="S275" s="7">
        <f t="shared" si="396"/>
        <v>9</v>
      </c>
      <c r="U275" s="8">
        <f t="shared" si="397"/>
        <v>0</v>
      </c>
    </row>
    <row r="276" spans="1:21" s="7" customFormat="1" ht="14.25" customHeight="1">
      <c r="A276" s="7" t="s">
        <v>243</v>
      </c>
      <c r="B276" s="7" t="s">
        <v>25</v>
      </c>
      <c r="C276" s="21">
        <v>46142</v>
      </c>
      <c r="D276" s="7" t="s">
        <v>148</v>
      </c>
      <c r="E276" s="7" t="s">
        <v>73</v>
      </c>
      <c r="F276" s="7" t="s">
        <v>146</v>
      </c>
      <c r="G276" s="7" t="s">
        <v>63</v>
      </c>
      <c r="H276" s="2" t="s">
        <v>352</v>
      </c>
      <c r="I276" s="7" t="s">
        <v>80</v>
      </c>
      <c r="J276" s="7" t="s">
        <v>130</v>
      </c>
      <c r="K276" s="7">
        <v>4</v>
      </c>
      <c r="M276" s="7">
        <v>1</v>
      </c>
      <c r="N276" s="7">
        <v>2</v>
      </c>
      <c r="O276" s="7">
        <v>2</v>
      </c>
      <c r="P276" s="7">
        <v>1</v>
      </c>
      <c r="Q276" s="7">
        <v>1</v>
      </c>
      <c r="S276" s="7">
        <f t="shared" si="396"/>
        <v>7</v>
      </c>
      <c r="U276" s="8">
        <f t="shared" si="397"/>
        <v>0</v>
      </c>
    </row>
    <row r="277" spans="1:21" s="7" customFormat="1" ht="14.25" customHeight="1">
      <c r="A277" s="7" t="s">
        <v>244</v>
      </c>
      <c r="B277" s="7" t="s">
        <v>25</v>
      </c>
      <c r="C277" s="21">
        <v>46142</v>
      </c>
      <c r="D277" s="7" t="s">
        <v>148</v>
      </c>
      <c r="E277" s="7" t="s">
        <v>73</v>
      </c>
      <c r="F277" s="7" t="s">
        <v>146</v>
      </c>
      <c r="G277" s="7" t="s">
        <v>63</v>
      </c>
      <c r="H277" s="2" t="s">
        <v>352</v>
      </c>
      <c r="I277" s="7" t="s">
        <v>80</v>
      </c>
      <c r="J277" s="7" t="s">
        <v>47</v>
      </c>
      <c r="K277" s="7">
        <v>6</v>
      </c>
      <c r="N277" s="7">
        <v>2</v>
      </c>
      <c r="O277" s="7">
        <v>2</v>
      </c>
      <c r="P277" s="7">
        <v>1</v>
      </c>
      <c r="S277" s="7">
        <f t="shared" si="396"/>
        <v>5</v>
      </c>
      <c r="U277" s="8">
        <f t="shared" si="397"/>
        <v>0</v>
      </c>
    </row>
    <row r="278" spans="1:21" s="7" customFormat="1" ht="14.25" customHeight="1">
      <c r="A278" s="7" t="s">
        <v>245</v>
      </c>
      <c r="B278" s="7" t="s">
        <v>25</v>
      </c>
      <c r="C278" s="21">
        <v>46142</v>
      </c>
      <c r="D278" s="7" t="s">
        <v>148</v>
      </c>
      <c r="E278" s="7" t="s">
        <v>73</v>
      </c>
      <c r="F278" s="7" t="s">
        <v>146</v>
      </c>
      <c r="G278" s="7" t="s">
        <v>63</v>
      </c>
      <c r="H278" s="2" t="s">
        <v>352</v>
      </c>
      <c r="I278" s="7" t="s">
        <v>80</v>
      </c>
      <c r="J278" s="7" t="s">
        <v>19</v>
      </c>
      <c r="L278" s="7">
        <f>L274*$K274+L275*$K275+L277*$K277+L276*$K276</f>
        <v>5</v>
      </c>
      <c r="M278" s="7">
        <f t="shared" ref="M278" si="398">M274*$K274+M275*$K275+M277*$K277+M276*$K276</f>
        <v>21</v>
      </c>
      <c r="N278" s="7">
        <f t="shared" ref="N278" si="399">N274*$K274+N275*$K275+N277*$K277+N276*$K276</f>
        <v>49</v>
      </c>
      <c r="O278" s="7">
        <f t="shared" ref="O278" si="400">O274*$K274+O275*$K275+O277*$K277+O276*$K276</f>
        <v>61</v>
      </c>
      <c r="P278" s="7">
        <f t="shared" ref="P278" si="401">P274*$K274+P275*$K275+P277*$K277+P276*$K276</f>
        <v>39</v>
      </c>
      <c r="Q278" s="7">
        <f t="shared" ref="Q278" si="402">Q274*$K274+Q275*$K275+Q277*$K277+Q276*$K276</f>
        <v>16</v>
      </c>
      <c r="R278" s="7">
        <f t="shared" ref="R278" si="403">R274*$K274+R275*$K275+R277*$K277+R276*$K276</f>
        <v>5</v>
      </c>
      <c r="S278" s="7">
        <f t="shared" si="396"/>
        <v>196</v>
      </c>
      <c r="U278" s="8">
        <f t="shared" si="397"/>
        <v>0</v>
      </c>
    </row>
    <row r="279" spans="1:21" s="7" customFormat="1" ht="14.25" customHeight="1">
      <c r="A279" s="7" t="s">
        <v>246</v>
      </c>
      <c r="B279" s="7" t="s">
        <v>25</v>
      </c>
      <c r="C279" s="21">
        <v>46142</v>
      </c>
      <c r="D279" s="7" t="s">
        <v>148</v>
      </c>
      <c r="E279" s="7" t="s">
        <v>73</v>
      </c>
      <c r="F279" s="7" t="s">
        <v>146</v>
      </c>
      <c r="G279" s="7" t="s">
        <v>63</v>
      </c>
      <c r="H279" s="2" t="s">
        <v>352</v>
      </c>
      <c r="I279" s="7" t="s">
        <v>80</v>
      </c>
      <c r="J279" s="7" t="s">
        <v>20</v>
      </c>
      <c r="L279" s="7">
        <v>8</v>
      </c>
      <c r="M279" s="7">
        <v>20</v>
      </c>
      <c r="N279" s="7">
        <v>29</v>
      </c>
      <c r="O279" s="7">
        <v>36</v>
      </c>
      <c r="P279" s="7">
        <v>28</v>
      </c>
      <c r="Q279" s="7">
        <v>21</v>
      </c>
      <c r="R279" s="7">
        <v>6</v>
      </c>
      <c r="S279" s="7">
        <f>SUM(L279:R279)</f>
        <v>148</v>
      </c>
      <c r="U279" s="8">
        <f t="shared" si="397"/>
        <v>0</v>
      </c>
    </row>
    <row r="280" spans="1:21" s="7" customFormat="1" ht="14.25" customHeight="1">
      <c r="A280" s="7" t="s">
        <v>247</v>
      </c>
      <c r="B280" s="7" t="s">
        <v>25</v>
      </c>
      <c r="C280" s="21">
        <v>46142</v>
      </c>
      <c r="D280" s="7" t="s">
        <v>148</v>
      </c>
      <c r="E280" s="7" t="s">
        <v>73</v>
      </c>
      <c r="F280" s="7" t="s">
        <v>146</v>
      </c>
      <c r="G280" s="7" t="s">
        <v>63</v>
      </c>
      <c r="H280" s="2" t="s">
        <v>352</v>
      </c>
      <c r="I280" s="7" t="s">
        <v>80</v>
      </c>
      <c r="J280" s="7" t="s">
        <v>22</v>
      </c>
      <c r="L280" s="7">
        <f>SUM(L278:L279)</f>
        <v>13</v>
      </c>
      <c r="M280" s="7">
        <f t="shared" ref="M280:R280" si="404">SUM(M278:M279)</f>
        <v>41</v>
      </c>
      <c r="N280" s="7">
        <f t="shared" si="404"/>
        <v>78</v>
      </c>
      <c r="O280" s="7">
        <f t="shared" si="404"/>
        <v>97</v>
      </c>
      <c r="P280" s="7">
        <f t="shared" si="404"/>
        <v>67</v>
      </c>
      <c r="Q280" s="7">
        <f t="shared" si="404"/>
        <v>37</v>
      </c>
      <c r="R280" s="7">
        <f t="shared" si="404"/>
        <v>11</v>
      </c>
      <c r="S280" s="7">
        <f>SUM(L280:R280)</f>
        <v>344</v>
      </c>
      <c r="T280" s="7">
        <v>15.5</v>
      </c>
      <c r="U280" s="8">
        <f>S280*T280</f>
        <v>5332</v>
      </c>
    </row>
    <row r="281" spans="1:21" s="2" customFormat="1" ht="14.25" customHeight="1">
      <c r="A281" s="2" t="s">
        <v>248</v>
      </c>
      <c r="B281" s="2" t="s">
        <v>25</v>
      </c>
      <c r="C281" s="20">
        <v>46142</v>
      </c>
      <c r="D281" s="2" t="s">
        <v>149</v>
      </c>
      <c r="E281" s="2" t="s">
        <v>73</v>
      </c>
      <c r="F281" s="2" t="s">
        <v>113</v>
      </c>
      <c r="G281" s="2" t="s">
        <v>49</v>
      </c>
      <c r="H281" s="2" t="s">
        <v>352</v>
      </c>
      <c r="I281" s="2" t="s">
        <v>85</v>
      </c>
      <c r="J281" s="2" t="s">
        <v>17</v>
      </c>
      <c r="K281" s="2">
        <v>8</v>
      </c>
      <c r="L281" s="2">
        <v>1</v>
      </c>
      <c r="M281" s="2">
        <v>2</v>
      </c>
      <c r="N281" s="2">
        <v>2</v>
      </c>
      <c r="O281" s="2">
        <v>3</v>
      </c>
      <c r="P281" s="2">
        <v>2</v>
      </c>
      <c r="Q281" s="2">
        <v>1</v>
      </c>
      <c r="R281" s="2">
        <v>1</v>
      </c>
      <c r="S281" s="2">
        <f t="shared" ref="S281:S283" si="405">SUM(L281:R281)</f>
        <v>12</v>
      </c>
      <c r="U281" s="3">
        <f t="shared" ref="U281:U285" si="406">S281*T281</f>
        <v>0</v>
      </c>
    </row>
    <row r="282" spans="1:21" s="2" customFormat="1" ht="14.25" customHeight="1">
      <c r="A282" s="2" t="s">
        <v>249</v>
      </c>
      <c r="B282" s="2" t="s">
        <v>25</v>
      </c>
      <c r="C282" s="20">
        <v>46142</v>
      </c>
      <c r="D282" s="2" t="s">
        <v>149</v>
      </c>
      <c r="E282" s="2" t="s">
        <v>73</v>
      </c>
      <c r="F282" s="2" t="s">
        <v>113</v>
      </c>
      <c r="G282" s="2" t="s">
        <v>49</v>
      </c>
      <c r="H282" s="2" t="s">
        <v>352</v>
      </c>
      <c r="I282" s="2" t="s">
        <v>85</v>
      </c>
      <c r="J282" s="2" t="s">
        <v>18</v>
      </c>
      <c r="K282" s="2">
        <v>13</v>
      </c>
      <c r="M282" s="2">
        <v>1</v>
      </c>
      <c r="N282" s="2">
        <v>2</v>
      </c>
      <c r="O282" s="2">
        <v>2</v>
      </c>
      <c r="P282" s="2">
        <v>2</v>
      </c>
      <c r="Q282" s="2">
        <v>1</v>
      </c>
      <c r="S282" s="2">
        <f t="shared" si="405"/>
        <v>8</v>
      </c>
      <c r="U282" s="3">
        <f t="shared" si="406"/>
        <v>0</v>
      </c>
    </row>
    <row r="283" spans="1:21" s="2" customFormat="1" ht="14.25" customHeight="1">
      <c r="A283" s="2" t="s">
        <v>250</v>
      </c>
      <c r="B283" s="2" t="s">
        <v>25</v>
      </c>
      <c r="C283" s="20">
        <v>46142</v>
      </c>
      <c r="D283" s="2" t="s">
        <v>149</v>
      </c>
      <c r="E283" s="2" t="s">
        <v>73</v>
      </c>
      <c r="F283" s="2" t="s">
        <v>113</v>
      </c>
      <c r="G283" s="2" t="s">
        <v>49</v>
      </c>
      <c r="H283" s="2" t="s">
        <v>352</v>
      </c>
      <c r="I283" s="2" t="s">
        <v>85</v>
      </c>
      <c r="J283" s="2" t="s">
        <v>130</v>
      </c>
      <c r="K283" s="2">
        <v>44</v>
      </c>
      <c r="N283" s="2">
        <v>2</v>
      </c>
      <c r="O283" s="2">
        <v>2</v>
      </c>
      <c r="P283" s="2">
        <v>1</v>
      </c>
      <c r="Q283" s="2">
        <v>1</v>
      </c>
      <c r="S283" s="2">
        <f t="shared" si="405"/>
        <v>6</v>
      </c>
      <c r="U283" s="3">
        <f t="shared" si="406"/>
        <v>0</v>
      </c>
    </row>
    <row r="284" spans="1:21" s="2" customFormat="1" ht="14.25" customHeight="1">
      <c r="A284" s="2" t="s">
        <v>251</v>
      </c>
      <c r="B284" s="2" t="s">
        <v>25</v>
      </c>
      <c r="C284" s="20">
        <v>46142</v>
      </c>
      <c r="D284" s="2" t="s">
        <v>149</v>
      </c>
      <c r="E284" s="2" t="s">
        <v>73</v>
      </c>
      <c r="F284" s="2" t="s">
        <v>113</v>
      </c>
      <c r="G284" s="2" t="s">
        <v>49</v>
      </c>
      <c r="H284" s="2" t="s">
        <v>352</v>
      </c>
      <c r="I284" s="2" t="s">
        <v>85</v>
      </c>
      <c r="J284" s="2" t="s">
        <v>19</v>
      </c>
      <c r="L284" s="2">
        <f>L281*$K281+L282*$K282+L283*$K283</f>
        <v>8</v>
      </c>
      <c r="M284" s="2">
        <f t="shared" ref="M284:R284" si="407">M281*$K281+M282*$K282+M283*$K283</f>
        <v>29</v>
      </c>
      <c r="N284" s="2">
        <f>N281*$K281+N282*$K282+N283*$K283</f>
        <v>130</v>
      </c>
      <c r="O284" s="2">
        <f t="shared" si="407"/>
        <v>138</v>
      </c>
      <c r="P284" s="2">
        <f t="shared" si="407"/>
        <v>86</v>
      </c>
      <c r="Q284" s="2">
        <f t="shared" si="407"/>
        <v>65</v>
      </c>
      <c r="R284" s="2">
        <f t="shared" si="407"/>
        <v>8</v>
      </c>
      <c r="S284" s="2">
        <f>SUM(L284:L284)</f>
        <v>8</v>
      </c>
      <c r="U284" s="3">
        <f t="shared" si="406"/>
        <v>0</v>
      </c>
    </row>
    <row r="285" spans="1:21" s="2" customFormat="1" ht="14.25" customHeight="1">
      <c r="A285" s="2" t="s">
        <v>252</v>
      </c>
      <c r="B285" s="2" t="s">
        <v>25</v>
      </c>
      <c r="C285" s="20">
        <v>46142</v>
      </c>
      <c r="D285" s="2" t="s">
        <v>149</v>
      </c>
      <c r="E285" s="2" t="s">
        <v>73</v>
      </c>
      <c r="F285" s="2" t="s">
        <v>113</v>
      </c>
      <c r="G285" s="2" t="s">
        <v>49</v>
      </c>
      <c r="H285" s="2" t="s">
        <v>352</v>
      </c>
      <c r="I285" s="2" t="s">
        <v>85</v>
      </c>
      <c r="J285" s="2" t="s">
        <v>20</v>
      </c>
      <c r="L285" s="2">
        <v>20</v>
      </c>
      <c r="M285" s="2">
        <v>39</v>
      </c>
      <c r="N285" s="2">
        <v>77</v>
      </c>
      <c r="O285" s="2">
        <v>99</v>
      </c>
      <c r="P285" s="2">
        <v>75</v>
      </c>
      <c r="Q285" s="2">
        <v>25</v>
      </c>
      <c r="R285" s="2">
        <v>11</v>
      </c>
      <c r="S285" s="2">
        <f>SUM(L285:R285)</f>
        <v>346</v>
      </c>
      <c r="U285" s="3">
        <f t="shared" si="406"/>
        <v>0</v>
      </c>
    </row>
    <row r="286" spans="1:21" s="2" customFormat="1" ht="14.25" customHeight="1">
      <c r="A286" s="2" t="s">
        <v>253</v>
      </c>
      <c r="B286" s="2" t="s">
        <v>25</v>
      </c>
      <c r="C286" s="20">
        <v>46142</v>
      </c>
      <c r="D286" s="2" t="s">
        <v>149</v>
      </c>
      <c r="E286" s="2" t="s">
        <v>73</v>
      </c>
      <c r="F286" s="2" t="s">
        <v>113</v>
      </c>
      <c r="G286" s="2" t="s">
        <v>49</v>
      </c>
      <c r="H286" s="2" t="s">
        <v>352</v>
      </c>
      <c r="I286" s="2" t="s">
        <v>85</v>
      </c>
      <c r="J286" s="2" t="s">
        <v>22</v>
      </c>
      <c r="L286" s="2">
        <f t="shared" ref="L286:R286" si="408">SUM(L284:L285)</f>
        <v>28</v>
      </c>
      <c r="M286" s="2">
        <f t="shared" si="408"/>
        <v>68</v>
      </c>
      <c r="N286" s="2">
        <f t="shared" si="408"/>
        <v>207</v>
      </c>
      <c r="O286" s="2">
        <f t="shared" si="408"/>
        <v>237</v>
      </c>
      <c r="P286" s="2">
        <f t="shared" si="408"/>
        <v>161</v>
      </c>
      <c r="Q286" s="2">
        <f t="shared" si="408"/>
        <v>90</v>
      </c>
      <c r="R286" s="2">
        <f t="shared" si="408"/>
        <v>19</v>
      </c>
      <c r="S286" s="2">
        <f>SUM(L286:R286)</f>
        <v>810</v>
      </c>
      <c r="T286" s="2">
        <v>15.5</v>
      </c>
      <c r="U286" s="3">
        <f>S286*T286</f>
        <v>12555</v>
      </c>
    </row>
    <row r="287" spans="1:21" s="7" customFormat="1" ht="14.25" customHeight="1">
      <c r="A287" s="7" t="s">
        <v>254</v>
      </c>
      <c r="B287" s="7" t="s">
        <v>25</v>
      </c>
      <c r="C287" s="21">
        <v>46142</v>
      </c>
      <c r="D287" s="7" t="s">
        <v>150</v>
      </c>
      <c r="E287" s="7" t="s">
        <v>73</v>
      </c>
      <c r="F287" s="7" t="s">
        <v>146</v>
      </c>
      <c r="G287" s="7" t="s">
        <v>49</v>
      </c>
      <c r="H287" s="2" t="s">
        <v>352</v>
      </c>
      <c r="I287" s="7" t="s">
        <v>85</v>
      </c>
      <c r="J287" s="7" t="s">
        <v>17</v>
      </c>
      <c r="K287" s="7">
        <v>5</v>
      </c>
      <c r="L287" s="7">
        <v>1</v>
      </c>
      <c r="M287" s="7">
        <v>2</v>
      </c>
      <c r="N287" s="7">
        <v>2</v>
      </c>
      <c r="O287" s="7">
        <v>3</v>
      </c>
      <c r="P287" s="7">
        <v>2</v>
      </c>
      <c r="Q287" s="7">
        <v>1</v>
      </c>
      <c r="R287" s="7">
        <v>1</v>
      </c>
      <c r="S287" s="7">
        <f t="shared" ref="S287:S289" si="409">SUM(L287:R287)</f>
        <v>12</v>
      </c>
      <c r="U287" s="8">
        <f t="shared" ref="U287:U291" si="410">S287*T287</f>
        <v>0</v>
      </c>
    </row>
    <row r="288" spans="1:21" s="7" customFormat="1" ht="14.25" customHeight="1">
      <c r="A288" s="7" t="s">
        <v>255</v>
      </c>
      <c r="B288" s="7" t="s">
        <v>25</v>
      </c>
      <c r="C288" s="21">
        <v>46142</v>
      </c>
      <c r="D288" s="7" t="s">
        <v>150</v>
      </c>
      <c r="E288" s="7" t="s">
        <v>73</v>
      </c>
      <c r="F288" s="7" t="s">
        <v>146</v>
      </c>
      <c r="G288" s="7" t="s">
        <v>49</v>
      </c>
      <c r="H288" s="2" t="s">
        <v>352</v>
      </c>
      <c r="I288" s="7" t="s">
        <v>85</v>
      </c>
      <c r="J288" s="7" t="s">
        <v>18</v>
      </c>
      <c r="K288" s="7">
        <v>6</v>
      </c>
      <c r="M288" s="7">
        <v>1</v>
      </c>
      <c r="N288" s="7">
        <v>2</v>
      </c>
      <c r="O288" s="7">
        <v>2</v>
      </c>
      <c r="P288" s="7">
        <v>2</v>
      </c>
      <c r="Q288" s="7">
        <v>1</v>
      </c>
      <c r="S288" s="7">
        <f t="shared" si="409"/>
        <v>8</v>
      </c>
      <c r="U288" s="8">
        <f t="shared" si="410"/>
        <v>0</v>
      </c>
    </row>
    <row r="289" spans="1:21" s="7" customFormat="1" ht="14.25" customHeight="1">
      <c r="A289" s="7" t="s">
        <v>256</v>
      </c>
      <c r="B289" s="7" t="s">
        <v>25</v>
      </c>
      <c r="C289" s="21">
        <v>46142</v>
      </c>
      <c r="D289" s="7" t="s">
        <v>150</v>
      </c>
      <c r="E289" s="7" t="s">
        <v>73</v>
      </c>
      <c r="F289" s="7" t="s">
        <v>146</v>
      </c>
      <c r="G289" s="7" t="s">
        <v>49</v>
      </c>
      <c r="H289" s="2" t="s">
        <v>352</v>
      </c>
      <c r="I289" s="7" t="s">
        <v>85</v>
      </c>
      <c r="J289" s="7" t="s">
        <v>130</v>
      </c>
      <c r="K289" s="7">
        <v>8</v>
      </c>
      <c r="N289" s="7">
        <v>2</v>
      </c>
      <c r="O289" s="7">
        <v>2</v>
      </c>
      <c r="P289" s="7">
        <v>1</v>
      </c>
      <c r="Q289" s="7">
        <v>1</v>
      </c>
      <c r="S289" s="7">
        <f t="shared" si="409"/>
        <v>6</v>
      </c>
      <c r="U289" s="8">
        <f t="shared" si="410"/>
        <v>0</v>
      </c>
    </row>
    <row r="290" spans="1:21" s="7" customFormat="1" ht="14.25" customHeight="1">
      <c r="A290" s="7" t="s">
        <v>257</v>
      </c>
      <c r="B290" s="7" t="s">
        <v>25</v>
      </c>
      <c r="C290" s="21">
        <v>46142</v>
      </c>
      <c r="D290" s="7" t="s">
        <v>150</v>
      </c>
      <c r="E290" s="7" t="s">
        <v>73</v>
      </c>
      <c r="F290" s="7" t="s">
        <v>146</v>
      </c>
      <c r="G290" s="7" t="s">
        <v>49</v>
      </c>
      <c r="H290" s="2" t="s">
        <v>352</v>
      </c>
      <c r="I290" s="7" t="s">
        <v>85</v>
      </c>
      <c r="J290" s="7" t="s">
        <v>19</v>
      </c>
      <c r="L290" s="7">
        <f>L287*$K287+L288*$K288+L289*$K289</f>
        <v>5</v>
      </c>
      <c r="M290" s="7">
        <f t="shared" ref="M290" si="411">M287*$K287+M288*$K288+M289*$K289</f>
        <v>16</v>
      </c>
      <c r="N290" s="7">
        <f>N287*$K287+N288*$K288+N289*$K289</f>
        <v>38</v>
      </c>
      <c r="O290" s="7">
        <f t="shared" ref="O290" si="412">O287*$K287+O288*$K288+O289*$K289</f>
        <v>43</v>
      </c>
      <c r="P290" s="7">
        <f t="shared" ref="P290" si="413">P287*$K287+P288*$K288+P289*$K289</f>
        <v>30</v>
      </c>
      <c r="Q290" s="7">
        <f t="shared" ref="Q290" si="414">Q287*$K287+Q288*$K288+Q289*$K289</f>
        <v>19</v>
      </c>
      <c r="R290" s="7">
        <f t="shared" ref="R290" si="415">R287*$K287+R288*$K288+R289*$K289</f>
        <v>5</v>
      </c>
      <c r="S290" s="7">
        <f>SUM(L290:L290)</f>
        <v>5</v>
      </c>
      <c r="U290" s="8">
        <f t="shared" si="410"/>
        <v>0</v>
      </c>
    </row>
    <row r="291" spans="1:21" s="7" customFormat="1" ht="14.25" customHeight="1">
      <c r="A291" s="7" t="s">
        <v>258</v>
      </c>
      <c r="B291" s="7" t="s">
        <v>25</v>
      </c>
      <c r="C291" s="21">
        <v>46142</v>
      </c>
      <c r="D291" s="7" t="s">
        <v>150</v>
      </c>
      <c r="E291" s="7" t="s">
        <v>73</v>
      </c>
      <c r="F291" s="7" t="s">
        <v>146</v>
      </c>
      <c r="G291" s="7" t="s">
        <v>49</v>
      </c>
      <c r="H291" s="2" t="s">
        <v>352</v>
      </c>
      <c r="I291" s="7" t="s">
        <v>85</v>
      </c>
      <c r="J291" s="7" t="s">
        <v>20</v>
      </c>
      <c r="L291" s="7">
        <v>6</v>
      </c>
      <c r="M291" s="7">
        <v>15</v>
      </c>
      <c r="N291" s="7">
        <v>30</v>
      </c>
      <c r="O291" s="7">
        <v>38</v>
      </c>
      <c r="P291" s="7">
        <v>29</v>
      </c>
      <c r="Q291" s="7">
        <v>12</v>
      </c>
      <c r="R291" s="7">
        <v>4</v>
      </c>
      <c r="S291" s="7">
        <f>SUM(L291:R291)</f>
        <v>134</v>
      </c>
      <c r="U291" s="8">
        <f t="shared" si="410"/>
        <v>0</v>
      </c>
    </row>
    <row r="292" spans="1:21" s="7" customFormat="1" ht="14.25" customHeight="1">
      <c r="A292" s="7" t="s">
        <v>259</v>
      </c>
      <c r="B292" s="7" t="s">
        <v>25</v>
      </c>
      <c r="C292" s="21">
        <v>46142</v>
      </c>
      <c r="D292" s="7" t="s">
        <v>150</v>
      </c>
      <c r="E292" s="7" t="s">
        <v>73</v>
      </c>
      <c r="F292" s="7" t="s">
        <v>146</v>
      </c>
      <c r="G292" s="7" t="s">
        <v>49</v>
      </c>
      <c r="H292" s="2" t="s">
        <v>352</v>
      </c>
      <c r="I292" s="7" t="s">
        <v>85</v>
      </c>
      <c r="J292" s="7" t="s">
        <v>22</v>
      </c>
      <c r="L292" s="7">
        <f t="shared" ref="L292:R292" si="416">SUM(L290:L291)</f>
        <v>11</v>
      </c>
      <c r="M292" s="7">
        <f t="shared" si="416"/>
        <v>31</v>
      </c>
      <c r="N292" s="7">
        <f t="shared" si="416"/>
        <v>68</v>
      </c>
      <c r="O292" s="7">
        <f t="shared" si="416"/>
        <v>81</v>
      </c>
      <c r="P292" s="7">
        <f t="shared" si="416"/>
        <v>59</v>
      </c>
      <c r="Q292" s="7">
        <f t="shared" si="416"/>
        <v>31</v>
      </c>
      <c r="R292" s="7">
        <f t="shared" si="416"/>
        <v>9</v>
      </c>
      <c r="S292" s="7">
        <f>SUM(L292:R292)</f>
        <v>290</v>
      </c>
      <c r="T292" s="7">
        <v>15.5</v>
      </c>
      <c r="U292" s="8">
        <f>S292*T292</f>
        <v>4495</v>
      </c>
    </row>
    <row r="293" spans="1:21" s="2" customFormat="1" ht="14.25" customHeight="1">
      <c r="A293" s="2" t="s">
        <v>260</v>
      </c>
      <c r="B293" s="2" t="s">
        <v>25</v>
      </c>
      <c r="C293" s="20">
        <v>46142</v>
      </c>
      <c r="D293" s="2" t="s">
        <v>151</v>
      </c>
      <c r="E293" s="2" t="s">
        <v>73</v>
      </c>
      <c r="F293" s="2" t="s">
        <v>113</v>
      </c>
      <c r="G293" s="2" t="s">
        <v>58</v>
      </c>
      <c r="H293" s="2" t="s">
        <v>352</v>
      </c>
      <c r="I293" s="2" t="s">
        <v>89</v>
      </c>
      <c r="J293" s="2" t="s">
        <v>17</v>
      </c>
      <c r="K293" s="2">
        <v>8</v>
      </c>
      <c r="L293" s="2">
        <v>1</v>
      </c>
      <c r="M293" s="2">
        <v>2</v>
      </c>
      <c r="N293" s="2">
        <v>2</v>
      </c>
      <c r="O293" s="2">
        <v>3</v>
      </c>
      <c r="P293" s="2">
        <v>2</v>
      </c>
      <c r="Q293" s="2">
        <v>1</v>
      </c>
      <c r="R293" s="2">
        <v>1</v>
      </c>
      <c r="S293" s="2">
        <f t="shared" ref="S293:S295" si="417">SUM(L293:R293)</f>
        <v>12</v>
      </c>
      <c r="U293" s="3">
        <f t="shared" ref="U293:U297" si="418">S293*T293</f>
        <v>0</v>
      </c>
    </row>
    <row r="294" spans="1:21" s="2" customFormat="1" ht="14.25" customHeight="1">
      <c r="A294" s="2" t="s">
        <v>261</v>
      </c>
      <c r="B294" s="2" t="s">
        <v>25</v>
      </c>
      <c r="C294" s="20">
        <v>46142</v>
      </c>
      <c r="D294" s="2" t="s">
        <v>151</v>
      </c>
      <c r="E294" s="2" t="s">
        <v>73</v>
      </c>
      <c r="F294" s="2" t="s">
        <v>113</v>
      </c>
      <c r="G294" s="2" t="s">
        <v>58</v>
      </c>
      <c r="H294" s="2" t="s">
        <v>352</v>
      </c>
      <c r="I294" s="2" t="s">
        <v>89</v>
      </c>
      <c r="J294" s="2" t="s">
        <v>18</v>
      </c>
      <c r="K294" s="2">
        <v>13</v>
      </c>
      <c r="M294" s="2">
        <v>1</v>
      </c>
      <c r="N294" s="2">
        <v>2</v>
      </c>
      <c r="O294" s="2">
        <v>2</v>
      </c>
      <c r="P294" s="2">
        <v>2</v>
      </c>
      <c r="Q294" s="2">
        <v>1</v>
      </c>
      <c r="S294" s="2">
        <f t="shared" si="417"/>
        <v>8</v>
      </c>
      <c r="U294" s="3">
        <f t="shared" si="418"/>
        <v>0</v>
      </c>
    </row>
    <row r="295" spans="1:21" s="2" customFormat="1" ht="14.25" customHeight="1">
      <c r="A295" s="2" t="s">
        <v>262</v>
      </c>
      <c r="B295" s="2" t="s">
        <v>25</v>
      </c>
      <c r="C295" s="20">
        <v>46142</v>
      </c>
      <c r="D295" s="2" t="s">
        <v>151</v>
      </c>
      <c r="E295" s="2" t="s">
        <v>73</v>
      </c>
      <c r="F295" s="2" t="s">
        <v>113</v>
      </c>
      <c r="G295" s="2" t="s">
        <v>58</v>
      </c>
      <c r="H295" s="2" t="s">
        <v>352</v>
      </c>
      <c r="I295" s="2" t="s">
        <v>89</v>
      </c>
      <c r="J295" s="2" t="s">
        <v>130</v>
      </c>
      <c r="K295" s="2">
        <v>44</v>
      </c>
      <c r="N295" s="2">
        <v>2</v>
      </c>
      <c r="O295" s="2">
        <v>2</v>
      </c>
      <c r="P295" s="2">
        <v>1</v>
      </c>
      <c r="Q295" s="2">
        <v>1</v>
      </c>
      <c r="S295" s="2">
        <f t="shared" si="417"/>
        <v>6</v>
      </c>
      <c r="U295" s="3">
        <f t="shared" si="418"/>
        <v>0</v>
      </c>
    </row>
    <row r="296" spans="1:21" s="2" customFormat="1" ht="14.25" customHeight="1">
      <c r="A296" s="2" t="s">
        <v>263</v>
      </c>
      <c r="B296" s="2" t="s">
        <v>25</v>
      </c>
      <c r="C296" s="20">
        <v>46142</v>
      </c>
      <c r="D296" s="2" t="s">
        <v>151</v>
      </c>
      <c r="E296" s="2" t="s">
        <v>73</v>
      </c>
      <c r="F296" s="2" t="s">
        <v>113</v>
      </c>
      <c r="G296" s="2" t="s">
        <v>58</v>
      </c>
      <c r="H296" s="2" t="s">
        <v>352</v>
      </c>
      <c r="I296" s="2" t="s">
        <v>89</v>
      </c>
      <c r="J296" s="2" t="s">
        <v>19</v>
      </c>
      <c r="L296" s="2">
        <f>L293*$K293+L294*$K294+L295*$K295</f>
        <v>8</v>
      </c>
      <c r="M296" s="2">
        <f t="shared" ref="M296" si="419">M293*$K293+M294*$K294+M295*$K295</f>
        <v>29</v>
      </c>
      <c r="N296" s="2">
        <f>N293*$K293+N294*$K294+N295*$K295</f>
        <v>130</v>
      </c>
      <c r="O296" s="2">
        <f t="shared" ref="O296" si="420">O293*$K293+O294*$K294+O295*$K295</f>
        <v>138</v>
      </c>
      <c r="P296" s="2">
        <f t="shared" ref="P296" si="421">P293*$K293+P294*$K294+P295*$K295</f>
        <v>86</v>
      </c>
      <c r="Q296" s="2">
        <f t="shared" ref="Q296" si="422">Q293*$K293+Q294*$K294+Q295*$K295</f>
        <v>65</v>
      </c>
      <c r="R296" s="2">
        <f t="shared" ref="R296" si="423">R293*$K293+R294*$K294+R295*$K295</f>
        <v>8</v>
      </c>
      <c r="S296" s="2">
        <f>SUM(L296:L296)</f>
        <v>8</v>
      </c>
      <c r="U296" s="3">
        <f t="shared" si="418"/>
        <v>0</v>
      </c>
    </row>
    <row r="297" spans="1:21" s="2" customFormat="1" ht="14.25" customHeight="1">
      <c r="A297" s="2" t="s">
        <v>264</v>
      </c>
      <c r="B297" s="2" t="s">
        <v>25</v>
      </c>
      <c r="C297" s="20">
        <v>46142</v>
      </c>
      <c r="D297" s="2" t="s">
        <v>151</v>
      </c>
      <c r="E297" s="2" t="s">
        <v>73</v>
      </c>
      <c r="F297" s="2" t="s">
        <v>113</v>
      </c>
      <c r="G297" s="2" t="s">
        <v>58</v>
      </c>
      <c r="H297" s="2" t="s">
        <v>352</v>
      </c>
      <c r="I297" s="2" t="s">
        <v>89</v>
      </c>
      <c r="J297" s="2" t="s">
        <v>20</v>
      </c>
      <c r="L297" s="2">
        <v>20</v>
      </c>
      <c r="M297" s="2">
        <v>39</v>
      </c>
      <c r="N297" s="2">
        <v>77</v>
      </c>
      <c r="O297" s="2">
        <v>99</v>
      </c>
      <c r="P297" s="2">
        <v>75</v>
      </c>
      <c r="Q297" s="2">
        <v>25</v>
      </c>
      <c r="R297" s="2">
        <v>11</v>
      </c>
      <c r="S297" s="2">
        <f>SUM(L297:R297)</f>
        <v>346</v>
      </c>
      <c r="U297" s="3">
        <f t="shared" si="418"/>
        <v>0</v>
      </c>
    </row>
    <row r="298" spans="1:21" s="2" customFormat="1" ht="14.25" customHeight="1">
      <c r="A298" s="2" t="s">
        <v>265</v>
      </c>
      <c r="B298" s="2" t="s">
        <v>25</v>
      </c>
      <c r="C298" s="20">
        <v>46142</v>
      </c>
      <c r="D298" s="2" t="s">
        <v>151</v>
      </c>
      <c r="E298" s="2" t="s">
        <v>73</v>
      </c>
      <c r="F298" s="2" t="s">
        <v>113</v>
      </c>
      <c r="G298" s="2" t="s">
        <v>58</v>
      </c>
      <c r="H298" s="2" t="s">
        <v>352</v>
      </c>
      <c r="I298" s="2" t="s">
        <v>89</v>
      </c>
      <c r="J298" s="2" t="s">
        <v>22</v>
      </c>
      <c r="L298" s="2">
        <f t="shared" ref="L298:R298" si="424">SUM(L296:L297)</f>
        <v>28</v>
      </c>
      <c r="M298" s="2">
        <f t="shared" si="424"/>
        <v>68</v>
      </c>
      <c r="N298" s="2">
        <f t="shared" si="424"/>
        <v>207</v>
      </c>
      <c r="O298" s="2">
        <f t="shared" si="424"/>
        <v>237</v>
      </c>
      <c r="P298" s="2">
        <f t="shared" si="424"/>
        <v>161</v>
      </c>
      <c r="Q298" s="2">
        <f t="shared" si="424"/>
        <v>90</v>
      </c>
      <c r="R298" s="2">
        <f t="shared" si="424"/>
        <v>19</v>
      </c>
      <c r="S298" s="2">
        <f>SUM(L298:R298)</f>
        <v>810</v>
      </c>
      <c r="T298" s="2">
        <v>15.5</v>
      </c>
      <c r="U298" s="3">
        <f>S298*T298</f>
        <v>12555</v>
      </c>
    </row>
    <row r="299" spans="1:21" s="7" customFormat="1" ht="14.25" customHeight="1">
      <c r="A299" s="7" t="s">
        <v>266</v>
      </c>
      <c r="B299" s="7" t="s">
        <v>25</v>
      </c>
      <c r="C299" s="21">
        <v>46142</v>
      </c>
      <c r="D299" s="7" t="s">
        <v>152</v>
      </c>
      <c r="E299" s="7" t="s">
        <v>73</v>
      </c>
      <c r="F299" s="7" t="s">
        <v>146</v>
      </c>
      <c r="G299" s="7" t="s">
        <v>58</v>
      </c>
      <c r="H299" s="2" t="s">
        <v>352</v>
      </c>
      <c r="I299" s="7" t="s">
        <v>89</v>
      </c>
      <c r="J299" s="7" t="s">
        <v>17</v>
      </c>
      <c r="K299" s="7">
        <v>5</v>
      </c>
      <c r="L299" s="7">
        <v>1</v>
      </c>
      <c r="M299" s="7">
        <v>2</v>
      </c>
      <c r="N299" s="7">
        <v>2</v>
      </c>
      <c r="O299" s="7">
        <v>3</v>
      </c>
      <c r="P299" s="7">
        <v>2</v>
      </c>
      <c r="Q299" s="7">
        <v>1</v>
      </c>
      <c r="R299" s="7">
        <v>1</v>
      </c>
      <c r="S299" s="7">
        <f t="shared" ref="S299:S301" si="425">SUM(L299:R299)</f>
        <v>12</v>
      </c>
      <c r="U299" s="8">
        <f t="shared" ref="U299:U303" si="426">S299*T299</f>
        <v>0</v>
      </c>
    </row>
    <row r="300" spans="1:21" s="7" customFormat="1" ht="14.25" customHeight="1">
      <c r="A300" s="7" t="s">
        <v>267</v>
      </c>
      <c r="B300" s="7" t="s">
        <v>25</v>
      </c>
      <c r="C300" s="21">
        <v>46142</v>
      </c>
      <c r="D300" s="7" t="s">
        <v>152</v>
      </c>
      <c r="E300" s="7" t="s">
        <v>73</v>
      </c>
      <c r="F300" s="7" t="s">
        <v>146</v>
      </c>
      <c r="G300" s="7" t="s">
        <v>58</v>
      </c>
      <c r="H300" s="2" t="s">
        <v>352</v>
      </c>
      <c r="I300" s="7" t="s">
        <v>89</v>
      </c>
      <c r="J300" s="7" t="s">
        <v>18</v>
      </c>
      <c r="K300" s="7">
        <v>6</v>
      </c>
      <c r="M300" s="7">
        <v>1</v>
      </c>
      <c r="N300" s="7">
        <v>2</v>
      </c>
      <c r="O300" s="7">
        <v>2</v>
      </c>
      <c r="P300" s="7">
        <v>2</v>
      </c>
      <c r="Q300" s="7">
        <v>1</v>
      </c>
      <c r="S300" s="7">
        <f t="shared" si="425"/>
        <v>8</v>
      </c>
      <c r="U300" s="8">
        <f t="shared" si="426"/>
        <v>0</v>
      </c>
    </row>
    <row r="301" spans="1:21" s="7" customFormat="1" ht="14.25" customHeight="1">
      <c r="A301" s="7" t="s">
        <v>268</v>
      </c>
      <c r="B301" s="7" t="s">
        <v>25</v>
      </c>
      <c r="C301" s="21">
        <v>46142</v>
      </c>
      <c r="D301" s="7" t="s">
        <v>152</v>
      </c>
      <c r="E301" s="7" t="s">
        <v>73</v>
      </c>
      <c r="F301" s="7" t="s">
        <v>146</v>
      </c>
      <c r="G301" s="7" t="s">
        <v>58</v>
      </c>
      <c r="H301" s="2" t="s">
        <v>352</v>
      </c>
      <c r="I301" s="7" t="s">
        <v>89</v>
      </c>
      <c r="J301" s="7" t="s">
        <v>130</v>
      </c>
      <c r="K301" s="7">
        <v>8</v>
      </c>
      <c r="N301" s="7">
        <v>2</v>
      </c>
      <c r="O301" s="7">
        <v>2</v>
      </c>
      <c r="P301" s="7">
        <v>1</v>
      </c>
      <c r="Q301" s="7">
        <v>1</v>
      </c>
      <c r="S301" s="7">
        <f t="shared" si="425"/>
        <v>6</v>
      </c>
      <c r="U301" s="8">
        <f t="shared" si="426"/>
        <v>0</v>
      </c>
    </row>
    <row r="302" spans="1:21" s="7" customFormat="1" ht="14.25" customHeight="1">
      <c r="A302" s="7" t="s">
        <v>269</v>
      </c>
      <c r="B302" s="7" t="s">
        <v>25</v>
      </c>
      <c r="C302" s="21">
        <v>46142</v>
      </c>
      <c r="D302" s="7" t="s">
        <v>152</v>
      </c>
      <c r="E302" s="7" t="s">
        <v>73</v>
      </c>
      <c r="F302" s="7" t="s">
        <v>146</v>
      </c>
      <c r="G302" s="7" t="s">
        <v>58</v>
      </c>
      <c r="H302" s="2" t="s">
        <v>352</v>
      </c>
      <c r="I302" s="7" t="s">
        <v>89</v>
      </c>
      <c r="J302" s="7" t="s">
        <v>19</v>
      </c>
      <c r="L302" s="7">
        <f>L299*$K299+L300*$K300+L301*$K301</f>
        <v>5</v>
      </c>
      <c r="M302" s="7">
        <f t="shared" ref="M302" si="427">M299*$K299+M300*$K300+M301*$K301</f>
        <v>16</v>
      </c>
      <c r="N302" s="7">
        <f>N299*$K299+N300*$K300+N301*$K301</f>
        <v>38</v>
      </c>
      <c r="O302" s="7">
        <f t="shared" ref="O302" si="428">O299*$K299+O300*$K300+O301*$K301</f>
        <v>43</v>
      </c>
      <c r="P302" s="7">
        <f t="shared" ref="P302" si="429">P299*$K299+P300*$K300+P301*$K301</f>
        <v>30</v>
      </c>
      <c r="Q302" s="7">
        <f t="shared" ref="Q302" si="430">Q299*$K299+Q300*$K300+Q301*$K301</f>
        <v>19</v>
      </c>
      <c r="R302" s="7">
        <f t="shared" ref="R302" si="431">R299*$K299+R300*$K300+R301*$K301</f>
        <v>5</v>
      </c>
      <c r="S302" s="7">
        <f>SUM(L302:L302)</f>
        <v>5</v>
      </c>
      <c r="U302" s="8">
        <f t="shared" si="426"/>
        <v>0</v>
      </c>
    </row>
    <row r="303" spans="1:21" s="7" customFormat="1" ht="14.25" customHeight="1">
      <c r="A303" s="7" t="s">
        <v>270</v>
      </c>
      <c r="B303" s="7" t="s">
        <v>25</v>
      </c>
      <c r="C303" s="21">
        <v>46142</v>
      </c>
      <c r="D303" s="7" t="s">
        <v>152</v>
      </c>
      <c r="E303" s="7" t="s">
        <v>73</v>
      </c>
      <c r="F303" s="7" t="s">
        <v>146</v>
      </c>
      <c r="G303" s="7" t="s">
        <v>58</v>
      </c>
      <c r="H303" s="2" t="s">
        <v>352</v>
      </c>
      <c r="I303" s="7" t="s">
        <v>89</v>
      </c>
      <c r="J303" s="7" t="s">
        <v>20</v>
      </c>
      <c r="L303" s="7">
        <v>6</v>
      </c>
      <c r="M303" s="7">
        <v>15</v>
      </c>
      <c r="N303" s="7">
        <v>30</v>
      </c>
      <c r="O303" s="7">
        <v>38</v>
      </c>
      <c r="P303" s="7">
        <v>29</v>
      </c>
      <c r="Q303" s="7">
        <v>12</v>
      </c>
      <c r="R303" s="7">
        <v>4</v>
      </c>
      <c r="S303" s="7">
        <f>SUM(L303:R303)</f>
        <v>134</v>
      </c>
      <c r="U303" s="8">
        <f t="shared" si="426"/>
        <v>0</v>
      </c>
    </row>
    <row r="304" spans="1:21" s="7" customFormat="1" ht="14.25" customHeight="1">
      <c r="A304" s="7" t="s">
        <v>271</v>
      </c>
      <c r="B304" s="7" t="s">
        <v>25</v>
      </c>
      <c r="C304" s="21">
        <v>46142</v>
      </c>
      <c r="D304" s="7" t="s">
        <v>152</v>
      </c>
      <c r="E304" s="7" t="s">
        <v>73</v>
      </c>
      <c r="F304" s="7" t="s">
        <v>146</v>
      </c>
      <c r="G304" s="7" t="s">
        <v>58</v>
      </c>
      <c r="H304" s="2" t="s">
        <v>352</v>
      </c>
      <c r="I304" s="7" t="s">
        <v>89</v>
      </c>
      <c r="J304" s="7" t="s">
        <v>22</v>
      </c>
      <c r="L304" s="7">
        <f t="shared" ref="L304:R304" si="432">SUM(L302:L303)</f>
        <v>11</v>
      </c>
      <c r="M304" s="7">
        <f t="shared" si="432"/>
        <v>31</v>
      </c>
      <c r="N304" s="7">
        <f t="shared" si="432"/>
        <v>68</v>
      </c>
      <c r="O304" s="7">
        <f t="shared" si="432"/>
        <v>81</v>
      </c>
      <c r="P304" s="7">
        <f t="shared" si="432"/>
        <v>59</v>
      </c>
      <c r="Q304" s="7">
        <f t="shared" si="432"/>
        <v>31</v>
      </c>
      <c r="R304" s="7">
        <f t="shared" si="432"/>
        <v>9</v>
      </c>
      <c r="S304" s="7">
        <f>SUM(L304:R304)</f>
        <v>290</v>
      </c>
      <c r="T304" s="7">
        <v>15.5</v>
      </c>
      <c r="U304" s="8">
        <f>S304*T304</f>
        <v>4495</v>
      </c>
    </row>
    <row r="305" spans="1:21" s="2" customFormat="1" ht="14.25" customHeight="1">
      <c r="A305" s="2" t="s">
        <v>272</v>
      </c>
      <c r="B305" s="2" t="s">
        <v>25</v>
      </c>
      <c r="C305" s="20">
        <v>46142</v>
      </c>
      <c r="D305" s="2" t="s">
        <v>153</v>
      </c>
      <c r="E305" s="2" t="s">
        <v>93</v>
      </c>
      <c r="F305" s="2" t="s">
        <v>154</v>
      </c>
      <c r="G305" s="2" t="s">
        <v>34</v>
      </c>
      <c r="H305" s="7" t="s">
        <v>353</v>
      </c>
      <c r="I305" s="2" t="s">
        <v>95</v>
      </c>
      <c r="J305" s="2" t="s">
        <v>47</v>
      </c>
      <c r="K305" s="2">
        <v>7</v>
      </c>
      <c r="L305" s="2">
        <v>1</v>
      </c>
      <c r="M305" s="2">
        <v>1</v>
      </c>
      <c r="N305" s="2">
        <v>3</v>
      </c>
      <c r="O305" s="2">
        <v>4</v>
      </c>
      <c r="P305" s="2">
        <v>3</v>
      </c>
      <c r="Q305" s="2">
        <v>2</v>
      </c>
      <c r="R305" s="2">
        <v>1</v>
      </c>
      <c r="S305" s="2">
        <f t="shared" ref="S305:S309" si="433">SUM(L305:R305)</f>
        <v>15</v>
      </c>
      <c r="U305" s="3">
        <f t="shared" ref="U305:U310" si="434">S305*T305</f>
        <v>0</v>
      </c>
    </row>
    <row r="306" spans="1:21" s="2" customFormat="1" ht="14.25" customHeight="1">
      <c r="A306" s="2" t="s">
        <v>273</v>
      </c>
      <c r="B306" s="2" t="s">
        <v>25</v>
      </c>
      <c r="C306" s="20">
        <v>46142</v>
      </c>
      <c r="D306" s="2" t="s">
        <v>153</v>
      </c>
      <c r="E306" s="2" t="s">
        <v>93</v>
      </c>
      <c r="F306" s="2" t="s">
        <v>154</v>
      </c>
      <c r="G306" s="2" t="s">
        <v>34</v>
      </c>
      <c r="H306" s="7" t="s">
        <v>353</v>
      </c>
      <c r="I306" s="2" t="s">
        <v>95</v>
      </c>
      <c r="J306" s="2" t="s">
        <v>54</v>
      </c>
      <c r="K306" s="2">
        <v>28</v>
      </c>
      <c r="M306" s="2">
        <v>1</v>
      </c>
      <c r="N306" s="2">
        <v>2</v>
      </c>
      <c r="O306" s="2">
        <v>3</v>
      </c>
      <c r="P306" s="2">
        <v>2</v>
      </c>
      <c r="Q306" s="2">
        <v>1</v>
      </c>
      <c r="S306" s="2">
        <f t="shared" si="433"/>
        <v>9</v>
      </c>
      <c r="U306" s="3">
        <f t="shared" si="434"/>
        <v>0</v>
      </c>
    </row>
    <row r="307" spans="1:21" s="2" customFormat="1" ht="14.25" customHeight="1">
      <c r="A307" s="2" t="s">
        <v>274</v>
      </c>
      <c r="B307" s="2" t="s">
        <v>25</v>
      </c>
      <c r="C307" s="20">
        <v>46142</v>
      </c>
      <c r="D307" s="2" t="s">
        <v>153</v>
      </c>
      <c r="E307" s="2" t="s">
        <v>93</v>
      </c>
      <c r="F307" s="2" t="s">
        <v>154</v>
      </c>
      <c r="G307" s="2" t="s">
        <v>34</v>
      </c>
      <c r="H307" s="7" t="s">
        <v>353</v>
      </c>
      <c r="I307" s="2" t="s">
        <v>95</v>
      </c>
      <c r="J307" s="2" t="s">
        <v>61</v>
      </c>
      <c r="K307" s="2">
        <v>33</v>
      </c>
      <c r="M307" s="2">
        <v>1</v>
      </c>
      <c r="N307" s="2">
        <v>2</v>
      </c>
      <c r="O307" s="2">
        <v>2</v>
      </c>
      <c r="P307" s="2">
        <v>1</v>
      </c>
      <c r="Q307" s="2">
        <v>1</v>
      </c>
      <c r="S307" s="2">
        <f t="shared" si="433"/>
        <v>7</v>
      </c>
      <c r="U307" s="3">
        <f t="shared" si="434"/>
        <v>0</v>
      </c>
    </row>
    <row r="308" spans="1:21" s="2" customFormat="1" ht="14.25" customHeight="1">
      <c r="A308" s="2" t="s">
        <v>275</v>
      </c>
      <c r="B308" s="2" t="s">
        <v>25</v>
      </c>
      <c r="C308" s="20">
        <v>46142</v>
      </c>
      <c r="D308" s="2" t="s">
        <v>153</v>
      </c>
      <c r="E308" s="2" t="s">
        <v>93</v>
      </c>
      <c r="F308" s="2" t="s">
        <v>154</v>
      </c>
      <c r="G308" s="2" t="s">
        <v>34</v>
      </c>
      <c r="H308" s="7" t="s">
        <v>353</v>
      </c>
      <c r="I308" s="2" t="s">
        <v>95</v>
      </c>
      <c r="J308" s="2" t="s">
        <v>61</v>
      </c>
      <c r="K308" s="2">
        <v>44</v>
      </c>
      <c r="N308" s="2">
        <v>2</v>
      </c>
      <c r="O308" s="2">
        <v>2</v>
      </c>
      <c r="P308" s="2">
        <v>1</v>
      </c>
      <c r="S308" s="2">
        <f t="shared" ref="S308" si="435">SUM(L308:R308)</f>
        <v>5</v>
      </c>
      <c r="U308" s="3">
        <f t="shared" ref="U308" si="436">S308*T308</f>
        <v>0</v>
      </c>
    </row>
    <row r="309" spans="1:21" s="2" customFormat="1" ht="14.25" customHeight="1">
      <c r="A309" s="2" t="s">
        <v>276</v>
      </c>
      <c r="B309" s="2" t="s">
        <v>25</v>
      </c>
      <c r="C309" s="20">
        <v>46142</v>
      </c>
      <c r="D309" s="2" t="s">
        <v>153</v>
      </c>
      <c r="E309" s="2" t="s">
        <v>93</v>
      </c>
      <c r="F309" s="2" t="s">
        <v>154</v>
      </c>
      <c r="G309" s="2" t="s">
        <v>34</v>
      </c>
      <c r="H309" s="7" t="s">
        <v>353</v>
      </c>
      <c r="I309" s="2" t="s">
        <v>95</v>
      </c>
      <c r="J309" s="2" t="s">
        <v>19</v>
      </c>
      <c r="L309" s="2">
        <f>L305*$K305+L306*$K306+L307*$K307+L308*$K308</f>
        <v>7</v>
      </c>
      <c r="M309" s="2">
        <f t="shared" ref="M309:R309" si="437">M305*$K305+M306*$K306+M307*$K307+M308*$K308</f>
        <v>68</v>
      </c>
      <c r="N309" s="2">
        <f t="shared" si="437"/>
        <v>231</v>
      </c>
      <c r="O309" s="2">
        <f t="shared" si="437"/>
        <v>266</v>
      </c>
      <c r="P309" s="2">
        <f t="shared" si="437"/>
        <v>154</v>
      </c>
      <c r="Q309" s="2">
        <f t="shared" si="437"/>
        <v>75</v>
      </c>
      <c r="R309" s="2">
        <f t="shared" si="437"/>
        <v>7</v>
      </c>
      <c r="S309" s="2">
        <f t="shared" si="433"/>
        <v>808</v>
      </c>
      <c r="U309" s="3">
        <f t="shared" si="434"/>
        <v>0</v>
      </c>
    </row>
    <row r="310" spans="1:21" s="2" customFormat="1" ht="14.25" customHeight="1">
      <c r="A310" s="2" t="s">
        <v>277</v>
      </c>
      <c r="B310" s="2" t="s">
        <v>25</v>
      </c>
      <c r="C310" s="20">
        <v>46142</v>
      </c>
      <c r="D310" s="2" t="s">
        <v>153</v>
      </c>
      <c r="E310" s="2" t="s">
        <v>93</v>
      </c>
      <c r="F310" s="2" t="s">
        <v>154</v>
      </c>
      <c r="G310" s="2" t="s">
        <v>34</v>
      </c>
      <c r="H310" s="7" t="s">
        <v>353</v>
      </c>
      <c r="I310" s="2" t="s">
        <v>95</v>
      </c>
      <c r="J310" s="2" t="s">
        <v>20</v>
      </c>
      <c r="L310" s="2">
        <v>16</v>
      </c>
      <c r="M310" s="2">
        <v>49</v>
      </c>
      <c r="N310" s="2">
        <v>93</v>
      </c>
      <c r="O310" s="2">
        <v>115</v>
      </c>
      <c r="P310" s="2">
        <v>90</v>
      </c>
      <c r="Q310" s="2">
        <v>84</v>
      </c>
      <c r="R310" s="2">
        <v>43</v>
      </c>
      <c r="S310" s="2">
        <f>SUM(L310:R310)</f>
        <v>490</v>
      </c>
      <c r="U310" s="3">
        <f t="shared" si="434"/>
        <v>0</v>
      </c>
    </row>
    <row r="311" spans="1:21" s="2" customFormat="1" ht="14.25" customHeight="1">
      <c r="A311" s="2" t="s">
        <v>278</v>
      </c>
      <c r="B311" s="2" t="s">
        <v>25</v>
      </c>
      <c r="C311" s="20">
        <v>46142</v>
      </c>
      <c r="D311" s="2" t="s">
        <v>153</v>
      </c>
      <c r="E311" s="2" t="s">
        <v>93</v>
      </c>
      <c r="F311" s="2" t="s">
        <v>154</v>
      </c>
      <c r="G311" s="2" t="s">
        <v>34</v>
      </c>
      <c r="H311" s="7" t="s">
        <v>353</v>
      </c>
      <c r="I311" s="2" t="s">
        <v>95</v>
      </c>
      <c r="J311" s="2" t="s">
        <v>22</v>
      </c>
      <c r="L311" s="2">
        <f>SUM(L309:L310)</f>
        <v>23</v>
      </c>
      <c r="M311" s="2">
        <f t="shared" ref="M311:R311" si="438">SUM(M309:M310)</f>
        <v>117</v>
      </c>
      <c r="N311" s="2">
        <f t="shared" si="438"/>
        <v>324</v>
      </c>
      <c r="O311" s="2">
        <f t="shared" si="438"/>
        <v>381</v>
      </c>
      <c r="P311" s="2">
        <f t="shared" si="438"/>
        <v>244</v>
      </c>
      <c r="Q311" s="2">
        <f t="shared" si="438"/>
        <v>159</v>
      </c>
      <c r="R311" s="2">
        <f t="shared" si="438"/>
        <v>50</v>
      </c>
      <c r="S311" s="2">
        <f>SUM(L311:R311)</f>
        <v>1298</v>
      </c>
      <c r="T311" s="2">
        <v>20.86</v>
      </c>
      <c r="U311" s="3">
        <f>S311*T311</f>
        <v>27076.28</v>
      </c>
    </row>
    <row r="312" spans="1:21" s="7" customFormat="1" ht="14.25" customHeight="1">
      <c r="A312" s="7" t="s">
        <v>279</v>
      </c>
      <c r="B312" s="7" t="s">
        <v>25</v>
      </c>
      <c r="C312" s="21">
        <v>46142</v>
      </c>
      <c r="D312" s="7" t="s">
        <v>155</v>
      </c>
      <c r="E312" s="7" t="s">
        <v>93</v>
      </c>
      <c r="F312" s="7" t="s">
        <v>156</v>
      </c>
      <c r="G312" s="7" t="s">
        <v>34</v>
      </c>
      <c r="H312" s="7" t="s">
        <v>353</v>
      </c>
      <c r="I312" s="7" t="s">
        <v>95</v>
      </c>
      <c r="J312" s="7" t="s">
        <v>17</v>
      </c>
      <c r="K312" s="7">
        <v>6</v>
      </c>
      <c r="L312" s="7">
        <v>1</v>
      </c>
      <c r="M312" s="7">
        <v>1</v>
      </c>
      <c r="N312" s="7">
        <v>3</v>
      </c>
      <c r="O312" s="7">
        <v>4</v>
      </c>
      <c r="P312" s="7">
        <v>3</v>
      </c>
      <c r="Q312" s="7">
        <v>2</v>
      </c>
      <c r="R312" s="7">
        <v>1</v>
      </c>
      <c r="S312" s="7">
        <f t="shared" ref="S312:S316" si="439">SUM(L312:R312)</f>
        <v>15</v>
      </c>
      <c r="U312" s="8">
        <f t="shared" ref="U312:U317" si="440">S312*T312</f>
        <v>0</v>
      </c>
    </row>
    <row r="313" spans="1:21" s="7" customFormat="1" ht="14.25" customHeight="1">
      <c r="A313" s="7" t="s">
        <v>280</v>
      </c>
      <c r="B313" s="7" t="s">
        <v>25</v>
      </c>
      <c r="C313" s="21">
        <v>46142</v>
      </c>
      <c r="D313" s="7" t="s">
        <v>155</v>
      </c>
      <c r="E313" s="7" t="s">
        <v>93</v>
      </c>
      <c r="F313" s="7" t="s">
        <v>156</v>
      </c>
      <c r="G313" s="7" t="s">
        <v>34</v>
      </c>
      <c r="H313" s="7" t="s">
        <v>353</v>
      </c>
      <c r="I313" s="7" t="s">
        <v>95</v>
      </c>
      <c r="J313" s="7" t="s">
        <v>18</v>
      </c>
      <c r="K313" s="7">
        <v>6</v>
      </c>
      <c r="M313" s="7">
        <v>1</v>
      </c>
      <c r="N313" s="7">
        <v>2</v>
      </c>
      <c r="O313" s="7">
        <v>3</v>
      </c>
      <c r="P313" s="7">
        <v>2</v>
      </c>
      <c r="Q313" s="7">
        <v>1</v>
      </c>
      <c r="S313" s="7">
        <f t="shared" si="439"/>
        <v>9</v>
      </c>
      <c r="U313" s="8">
        <f t="shared" si="440"/>
        <v>0</v>
      </c>
    </row>
    <row r="314" spans="1:21" s="7" customFormat="1" ht="14.25" customHeight="1">
      <c r="A314" s="7" t="s">
        <v>281</v>
      </c>
      <c r="B314" s="7" t="s">
        <v>25</v>
      </c>
      <c r="C314" s="21">
        <v>46142</v>
      </c>
      <c r="D314" s="7" t="s">
        <v>155</v>
      </c>
      <c r="E314" s="7" t="s">
        <v>93</v>
      </c>
      <c r="F314" s="7" t="s">
        <v>156</v>
      </c>
      <c r="G314" s="7" t="s">
        <v>34</v>
      </c>
      <c r="H314" s="7" t="s">
        <v>353</v>
      </c>
      <c r="I314" s="7" t="s">
        <v>95</v>
      </c>
      <c r="J314" s="7" t="s">
        <v>130</v>
      </c>
      <c r="K314" s="7">
        <v>7</v>
      </c>
      <c r="M314" s="7">
        <v>1</v>
      </c>
      <c r="N314" s="7">
        <v>2</v>
      </c>
      <c r="O314" s="7">
        <v>2</v>
      </c>
      <c r="P314" s="7">
        <v>1</v>
      </c>
      <c r="Q314" s="7">
        <v>1</v>
      </c>
      <c r="S314" s="7">
        <f t="shared" si="439"/>
        <v>7</v>
      </c>
      <c r="U314" s="8">
        <f t="shared" si="440"/>
        <v>0</v>
      </c>
    </row>
    <row r="315" spans="1:21" s="7" customFormat="1" ht="14.25" customHeight="1">
      <c r="A315" s="7" t="s">
        <v>282</v>
      </c>
      <c r="B315" s="7" t="s">
        <v>25</v>
      </c>
      <c r="C315" s="21">
        <v>46142</v>
      </c>
      <c r="D315" s="7" t="s">
        <v>155</v>
      </c>
      <c r="E315" s="7" t="s">
        <v>93</v>
      </c>
      <c r="F315" s="7" t="s">
        <v>156</v>
      </c>
      <c r="G315" s="7" t="s">
        <v>34</v>
      </c>
      <c r="H315" s="7" t="s">
        <v>353</v>
      </c>
      <c r="I315" s="7" t="s">
        <v>95</v>
      </c>
      <c r="J315" s="7" t="s">
        <v>47</v>
      </c>
      <c r="K315" s="7">
        <v>3</v>
      </c>
      <c r="N315" s="7">
        <v>2</v>
      </c>
      <c r="O315" s="7">
        <v>2</v>
      </c>
      <c r="P315" s="7">
        <v>1</v>
      </c>
      <c r="S315" s="7">
        <f t="shared" ref="S315" si="441">SUM(L315:R315)</f>
        <v>5</v>
      </c>
      <c r="U315" s="8">
        <f t="shared" ref="U315" si="442">S315*T315</f>
        <v>0</v>
      </c>
    </row>
    <row r="316" spans="1:21" s="7" customFormat="1" ht="14.25" customHeight="1">
      <c r="A316" s="7" t="s">
        <v>283</v>
      </c>
      <c r="B316" s="7" t="s">
        <v>25</v>
      </c>
      <c r="C316" s="21">
        <v>46142</v>
      </c>
      <c r="D316" s="7" t="s">
        <v>155</v>
      </c>
      <c r="E316" s="7" t="s">
        <v>93</v>
      </c>
      <c r="F316" s="7" t="s">
        <v>156</v>
      </c>
      <c r="G316" s="7" t="s">
        <v>34</v>
      </c>
      <c r="H316" s="7" t="s">
        <v>353</v>
      </c>
      <c r="I316" s="7" t="s">
        <v>95</v>
      </c>
      <c r="J316" s="7" t="s">
        <v>19</v>
      </c>
      <c r="L316" s="7">
        <f>L312*$K312+L313*$K313+L314*$K314+L315*$K315</f>
        <v>6</v>
      </c>
      <c r="M316" s="7">
        <f t="shared" ref="M316" si="443">M312*$K312+M313*$K313+M314*$K314+M315*$K315</f>
        <v>19</v>
      </c>
      <c r="N316" s="7">
        <f t="shared" ref="N316" si="444">N312*$K312+N313*$K313+N314*$K314+N315*$K315</f>
        <v>50</v>
      </c>
      <c r="O316" s="7">
        <f t="shared" ref="O316" si="445">O312*$K312+O313*$K313+O314*$K314+O315*$K315</f>
        <v>62</v>
      </c>
      <c r="P316" s="7">
        <f t="shared" ref="P316" si="446">P312*$K312+P313*$K313+P314*$K314+P315*$K315</f>
        <v>40</v>
      </c>
      <c r="Q316" s="7">
        <f t="shared" ref="Q316" si="447">Q312*$K312+Q313*$K313+Q314*$K314+Q315*$K315</f>
        <v>25</v>
      </c>
      <c r="R316" s="7">
        <f t="shared" ref="R316" si="448">R312*$K312+R313*$K313+R314*$K314+R315*$K315</f>
        <v>6</v>
      </c>
      <c r="S316" s="7">
        <f t="shared" si="439"/>
        <v>208</v>
      </c>
      <c r="U316" s="8">
        <f t="shared" si="440"/>
        <v>0</v>
      </c>
    </row>
    <row r="317" spans="1:21" s="7" customFormat="1" ht="14.25" customHeight="1">
      <c r="A317" s="7" t="s">
        <v>284</v>
      </c>
      <c r="B317" s="7" t="s">
        <v>25</v>
      </c>
      <c r="C317" s="21">
        <v>46142</v>
      </c>
      <c r="D317" s="7" t="s">
        <v>155</v>
      </c>
      <c r="E317" s="7" t="s">
        <v>93</v>
      </c>
      <c r="F317" s="7" t="s">
        <v>156</v>
      </c>
      <c r="G317" s="7" t="s">
        <v>34</v>
      </c>
      <c r="H317" s="7" t="s">
        <v>353</v>
      </c>
      <c r="I317" s="7" t="s">
        <v>95</v>
      </c>
      <c r="J317" s="7" t="s">
        <v>20</v>
      </c>
      <c r="L317" s="7">
        <v>4</v>
      </c>
      <c r="M317" s="7">
        <v>13</v>
      </c>
      <c r="N317" s="7">
        <v>30</v>
      </c>
      <c r="O317" s="7">
        <v>35</v>
      </c>
      <c r="P317" s="7">
        <v>30</v>
      </c>
      <c r="Q317" s="7">
        <v>22</v>
      </c>
      <c r="R317" s="7">
        <v>10</v>
      </c>
      <c r="S317" s="7">
        <f>SUM(L317:R317)</f>
        <v>144</v>
      </c>
      <c r="U317" s="8">
        <f t="shared" si="440"/>
        <v>0</v>
      </c>
    </row>
    <row r="318" spans="1:21" s="7" customFormat="1" ht="14.25" customHeight="1">
      <c r="A318" s="7" t="s">
        <v>285</v>
      </c>
      <c r="B318" s="7" t="s">
        <v>25</v>
      </c>
      <c r="C318" s="21">
        <v>46142</v>
      </c>
      <c r="D318" s="7" t="s">
        <v>155</v>
      </c>
      <c r="E318" s="7" t="s">
        <v>93</v>
      </c>
      <c r="F318" s="7" t="s">
        <v>156</v>
      </c>
      <c r="G318" s="7" t="s">
        <v>34</v>
      </c>
      <c r="H318" s="7" t="s">
        <v>353</v>
      </c>
      <c r="I318" s="7" t="s">
        <v>95</v>
      </c>
      <c r="J318" s="7" t="s">
        <v>22</v>
      </c>
      <c r="L318" s="7">
        <f>SUM(L316:L317)</f>
        <v>10</v>
      </c>
      <c r="M318" s="7">
        <f t="shared" ref="M318:R318" si="449">SUM(M316:M317)</f>
        <v>32</v>
      </c>
      <c r="N318" s="7">
        <f t="shared" si="449"/>
        <v>80</v>
      </c>
      <c r="O318" s="7">
        <f t="shared" si="449"/>
        <v>97</v>
      </c>
      <c r="P318" s="7">
        <f t="shared" si="449"/>
        <v>70</v>
      </c>
      <c r="Q318" s="7">
        <f t="shared" si="449"/>
        <v>47</v>
      </c>
      <c r="R318" s="7">
        <f t="shared" si="449"/>
        <v>16</v>
      </c>
      <c r="S318" s="7">
        <f>SUM(L318:R318)</f>
        <v>352</v>
      </c>
      <c r="T318" s="7">
        <v>20.86</v>
      </c>
      <c r="U318" s="8">
        <f>S318*T318</f>
        <v>7342.7199999999993</v>
      </c>
    </row>
    <row r="319" spans="1:21" s="2" customFormat="1" ht="14.25" customHeight="1">
      <c r="A319" s="2" t="s">
        <v>286</v>
      </c>
      <c r="B319" s="2" t="s">
        <v>25</v>
      </c>
      <c r="C319" s="20">
        <v>46142</v>
      </c>
      <c r="D319" s="2" t="s">
        <v>157</v>
      </c>
      <c r="E319" s="2" t="s">
        <v>93</v>
      </c>
      <c r="F319" s="2" t="s">
        <v>154</v>
      </c>
      <c r="G319" s="2" t="s">
        <v>63</v>
      </c>
      <c r="H319" s="7" t="s">
        <v>353</v>
      </c>
      <c r="I319" s="2" t="s">
        <v>101</v>
      </c>
      <c r="J319" s="2" t="s">
        <v>17</v>
      </c>
      <c r="K319" s="2">
        <v>7</v>
      </c>
      <c r="L319" s="2">
        <v>1</v>
      </c>
      <c r="M319" s="2">
        <v>2</v>
      </c>
      <c r="N319" s="2">
        <v>3</v>
      </c>
      <c r="O319" s="2">
        <v>4</v>
      </c>
      <c r="P319" s="2">
        <v>3</v>
      </c>
      <c r="Q319" s="2">
        <v>2</v>
      </c>
      <c r="R319" s="2">
        <v>1</v>
      </c>
      <c r="S319" s="2">
        <f t="shared" ref="S319:S323" si="450">SUM(L319:R319)</f>
        <v>16</v>
      </c>
      <c r="U319" s="3">
        <f t="shared" ref="U319:U324" si="451">S319*T319</f>
        <v>0</v>
      </c>
    </row>
    <row r="320" spans="1:21" s="2" customFormat="1" ht="14.25" customHeight="1">
      <c r="A320" s="2" t="s">
        <v>287</v>
      </c>
      <c r="B320" s="2" t="s">
        <v>25</v>
      </c>
      <c r="C320" s="20">
        <v>46142</v>
      </c>
      <c r="D320" s="2" t="s">
        <v>157</v>
      </c>
      <c r="E320" s="2" t="s">
        <v>93</v>
      </c>
      <c r="F320" s="2" t="s">
        <v>154</v>
      </c>
      <c r="G320" s="2" t="s">
        <v>63</v>
      </c>
      <c r="H320" s="7" t="s">
        <v>353</v>
      </c>
      <c r="I320" s="2" t="s">
        <v>101</v>
      </c>
      <c r="J320" s="2" t="s">
        <v>18</v>
      </c>
      <c r="K320" s="2">
        <v>36</v>
      </c>
      <c r="M320" s="2">
        <v>1</v>
      </c>
      <c r="N320" s="2">
        <v>2</v>
      </c>
      <c r="O320" s="2">
        <v>3</v>
      </c>
      <c r="P320" s="2">
        <v>2</v>
      </c>
      <c r="Q320" s="2">
        <v>1</v>
      </c>
      <c r="S320" s="2">
        <f t="shared" si="450"/>
        <v>9</v>
      </c>
      <c r="U320" s="3">
        <f t="shared" si="451"/>
        <v>0</v>
      </c>
    </row>
    <row r="321" spans="1:21" s="2" customFormat="1" ht="14.25" customHeight="1">
      <c r="A321" s="2" t="s">
        <v>288</v>
      </c>
      <c r="B321" s="2" t="s">
        <v>25</v>
      </c>
      <c r="C321" s="20">
        <v>46142</v>
      </c>
      <c r="D321" s="2" t="s">
        <v>157</v>
      </c>
      <c r="E321" s="2" t="s">
        <v>93</v>
      </c>
      <c r="F321" s="2" t="s">
        <v>154</v>
      </c>
      <c r="G321" s="2" t="s">
        <v>63</v>
      </c>
      <c r="H321" s="7" t="s">
        <v>353</v>
      </c>
      <c r="I321" s="2" t="s">
        <v>101</v>
      </c>
      <c r="J321" s="2" t="s">
        <v>130</v>
      </c>
      <c r="K321" s="2">
        <v>25</v>
      </c>
      <c r="M321" s="2">
        <v>1</v>
      </c>
      <c r="N321" s="2">
        <v>2</v>
      </c>
      <c r="O321" s="2">
        <v>2</v>
      </c>
      <c r="P321" s="2">
        <v>1</v>
      </c>
      <c r="Q321" s="2">
        <v>1</v>
      </c>
      <c r="S321" s="2">
        <f t="shared" si="450"/>
        <v>7</v>
      </c>
      <c r="U321" s="3">
        <f t="shared" si="451"/>
        <v>0</v>
      </c>
    </row>
    <row r="322" spans="1:21" s="2" customFormat="1" ht="14.25" customHeight="1">
      <c r="A322" s="2" t="s">
        <v>289</v>
      </c>
      <c r="B322" s="2" t="s">
        <v>25</v>
      </c>
      <c r="C322" s="20">
        <v>46142</v>
      </c>
      <c r="D322" s="2" t="s">
        <v>157</v>
      </c>
      <c r="E322" s="2" t="s">
        <v>93</v>
      </c>
      <c r="F322" s="2" t="s">
        <v>154</v>
      </c>
      <c r="G322" s="2" t="s">
        <v>63</v>
      </c>
      <c r="H322" s="7" t="s">
        <v>353</v>
      </c>
      <c r="I322" s="2" t="s">
        <v>101</v>
      </c>
      <c r="J322" s="2" t="s">
        <v>47</v>
      </c>
      <c r="K322" s="2">
        <v>19</v>
      </c>
      <c r="N322" s="2">
        <v>2</v>
      </c>
      <c r="O322" s="2">
        <v>2</v>
      </c>
      <c r="P322" s="2">
        <v>1</v>
      </c>
      <c r="S322" s="2">
        <f t="shared" si="450"/>
        <v>5</v>
      </c>
      <c r="U322" s="3">
        <f t="shared" si="451"/>
        <v>0</v>
      </c>
    </row>
    <row r="323" spans="1:21" s="2" customFormat="1" ht="14.25" customHeight="1">
      <c r="A323" s="2" t="s">
        <v>290</v>
      </c>
      <c r="B323" s="2" t="s">
        <v>25</v>
      </c>
      <c r="C323" s="20">
        <v>46142</v>
      </c>
      <c r="D323" s="2" t="s">
        <v>157</v>
      </c>
      <c r="E323" s="2" t="s">
        <v>93</v>
      </c>
      <c r="F323" s="2" t="s">
        <v>154</v>
      </c>
      <c r="G323" s="2" t="s">
        <v>63</v>
      </c>
      <c r="H323" s="7" t="s">
        <v>353</v>
      </c>
      <c r="I323" s="2" t="s">
        <v>101</v>
      </c>
      <c r="J323" s="2" t="s">
        <v>19</v>
      </c>
      <c r="L323" s="2">
        <f>L319*$K319+L320*$K320+L321*$K321+L322*$K322</f>
        <v>7</v>
      </c>
      <c r="M323" s="2">
        <f t="shared" ref="M323" si="452">M319*$K319+M320*$K320+M321*$K321+M322*$K322</f>
        <v>75</v>
      </c>
      <c r="N323" s="2">
        <f t="shared" ref="N323" si="453">N319*$K319+N320*$K320+N321*$K321+N322*$K322</f>
        <v>181</v>
      </c>
      <c r="O323" s="2">
        <f t="shared" ref="O323" si="454">O319*$K319+O320*$K320+O321*$K321+O322*$K322</f>
        <v>224</v>
      </c>
      <c r="P323" s="2">
        <f t="shared" ref="P323" si="455">P319*$K319+P320*$K320+P321*$K321+P322*$K322</f>
        <v>137</v>
      </c>
      <c r="Q323" s="2">
        <f t="shared" ref="Q323" si="456">Q319*$K319+Q320*$K320+Q321*$K321+Q322*$K322</f>
        <v>75</v>
      </c>
      <c r="R323" s="2">
        <f t="shared" ref="R323" si="457">R319*$K319+R320*$K320+R321*$K321+R322*$K322</f>
        <v>7</v>
      </c>
      <c r="S323" s="2">
        <f t="shared" si="450"/>
        <v>706</v>
      </c>
      <c r="U323" s="3">
        <f t="shared" si="451"/>
        <v>0</v>
      </c>
    </row>
    <row r="324" spans="1:21" s="2" customFormat="1" ht="14.25" customHeight="1">
      <c r="A324" s="2" t="s">
        <v>291</v>
      </c>
      <c r="B324" s="2" t="s">
        <v>25</v>
      </c>
      <c r="C324" s="20">
        <v>46142</v>
      </c>
      <c r="D324" s="2" t="s">
        <v>157</v>
      </c>
      <c r="E324" s="2" t="s">
        <v>93</v>
      </c>
      <c r="F324" s="2" t="s">
        <v>154</v>
      </c>
      <c r="G324" s="2" t="s">
        <v>63</v>
      </c>
      <c r="H324" s="7" t="s">
        <v>353</v>
      </c>
      <c r="I324" s="2" t="s">
        <v>101</v>
      </c>
      <c r="J324" s="2" t="s">
        <v>20</v>
      </c>
      <c r="L324" s="2">
        <v>22</v>
      </c>
      <c r="M324" s="2">
        <v>34</v>
      </c>
      <c r="N324" s="2">
        <v>92</v>
      </c>
      <c r="O324" s="2">
        <v>96</v>
      </c>
      <c r="P324" s="2">
        <v>85</v>
      </c>
      <c r="Q324" s="2">
        <v>67</v>
      </c>
      <c r="R324" s="2">
        <v>37</v>
      </c>
      <c r="S324" s="2">
        <f>SUM(L324:R324)</f>
        <v>433</v>
      </c>
      <c r="U324" s="3">
        <f t="shared" si="451"/>
        <v>0</v>
      </c>
    </row>
    <row r="325" spans="1:21" s="2" customFormat="1" ht="14.25" customHeight="1">
      <c r="A325" s="2" t="s">
        <v>292</v>
      </c>
      <c r="B325" s="2" t="s">
        <v>25</v>
      </c>
      <c r="C325" s="20">
        <v>46142</v>
      </c>
      <c r="D325" s="2" t="s">
        <v>157</v>
      </c>
      <c r="E325" s="2" t="s">
        <v>93</v>
      </c>
      <c r="F325" s="2" t="s">
        <v>154</v>
      </c>
      <c r="G325" s="2" t="s">
        <v>63</v>
      </c>
      <c r="H325" s="7" t="s">
        <v>353</v>
      </c>
      <c r="I325" s="2" t="s">
        <v>101</v>
      </c>
      <c r="J325" s="2" t="s">
        <v>22</v>
      </c>
      <c r="L325" s="2">
        <f>SUM(L323:L324)</f>
        <v>29</v>
      </c>
      <c r="M325" s="2">
        <f t="shared" ref="M325:R325" si="458">SUM(M323:M324)</f>
        <v>109</v>
      </c>
      <c r="N325" s="2">
        <f t="shared" si="458"/>
        <v>273</v>
      </c>
      <c r="O325" s="2">
        <f t="shared" si="458"/>
        <v>320</v>
      </c>
      <c r="P325" s="2">
        <f t="shared" si="458"/>
        <v>222</v>
      </c>
      <c r="Q325" s="2">
        <f t="shared" si="458"/>
        <v>142</v>
      </c>
      <c r="R325" s="2">
        <f t="shared" si="458"/>
        <v>44</v>
      </c>
      <c r="S325" s="2">
        <f>SUM(L325:R325)</f>
        <v>1139</v>
      </c>
      <c r="T325" s="2">
        <v>20.86</v>
      </c>
      <c r="U325" s="3">
        <f>S325*T325</f>
        <v>23759.54</v>
      </c>
    </row>
    <row r="326" spans="1:21" s="7" customFormat="1" ht="14.25" customHeight="1">
      <c r="A326" s="7" t="s">
        <v>293</v>
      </c>
      <c r="B326" s="7" t="s">
        <v>25</v>
      </c>
      <c r="C326" s="21">
        <v>46142</v>
      </c>
      <c r="D326" s="7" t="s">
        <v>158</v>
      </c>
      <c r="E326" s="7" t="s">
        <v>93</v>
      </c>
      <c r="F326" s="7" t="s">
        <v>156</v>
      </c>
      <c r="G326" s="7" t="s">
        <v>63</v>
      </c>
      <c r="H326" s="7" t="s">
        <v>353</v>
      </c>
      <c r="I326" s="7" t="s">
        <v>101</v>
      </c>
      <c r="J326" s="7" t="s">
        <v>17</v>
      </c>
      <c r="K326" s="7">
        <v>6</v>
      </c>
      <c r="L326" s="7">
        <v>1</v>
      </c>
      <c r="M326" s="7">
        <v>2</v>
      </c>
      <c r="N326" s="7">
        <v>3</v>
      </c>
      <c r="O326" s="7">
        <v>4</v>
      </c>
      <c r="P326" s="7">
        <v>3</v>
      </c>
      <c r="Q326" s="7">
        <v>2</v>
      </c>
      <c r="R326" s="7">
        <v>1</v>
      </c>
      <c r="S326" s="7">
        <f t="shared" ref="S326:S330" si="459">SUM(L326:R326)</f>
        <v>16</v>
      </c>
      <c r="U326" s="8">
        <f t="shared" ref="U326:U331" si="460">S326*T326</f>
        <v>0</v>
      </c>
    </row>
    <row r="327" spans="1:21" s="7" customFormat="1" ht="14.25" customHeight="1">
      <c r="A327" s="7" t="s">
        <v>294</v>
      </c>
      <c r="B327" s="7" t="s">
        <v>25</v>
      </c>
      <c r="C327" s="21">
        <v>46142</v>
      </c>
      <c r="D327" s="7" t="s">
        <v>158</v>
      </c>
      <c r="E327" s="7" t="s">
        <v>93</v>
      </c>
      <c r="F327" s="7" t="s">
        <v>156</v>
      </c>
      <c r="G327" s="7" t="s">
        <v>63</v>
      </c>
      <c r="H327" s="7" t="s">
        <v>353</v>
      </c>
      <c r="I327" s="7" t="s">
        <v>101</v>
      </c>
      <c r="J327" s="7" t="s">
        <v>18</v>
      </c>
      <c r="K327" s="7">
        <v>8</v>
      </c>
      <c r="M327" s="7">
        <v>1</v>
      </c>
      <c r="N327" s="7">
        <v>2</v>
      </c>
      <c r="O327" s="7">
        <v>3</v>
      </c>
      <c r="P327" s="7">
        <v>2</v>
      </c>
      <c r="Q327" s="7">
        <v>1</v>
      </c>
      <c r="S327" s="7">
        <f t="shared" si="459"/>
        <v>9</v>
      </c>
      <c r="U327" s="8">
        <f t="shared" si="460"/>
        <v>0</v>
      </c>
    </row>
    <row r="328" spans="1:21" s="7" customFormat="1" ht="14.25" customHeight="1">
      <c r="A328" s="7" t="s">
        <v>295</v>
      </c>
      <c r="B328" s="7" t="s">
        <v>25</v>
      </c>
      <c r="C328" s="21">
        <v>46142</v>
      </c>
      <c r="D328" s="7" t="s">
        <v>158</v>
      </c>
      <c r="E328" s="7" t="s">
        <v>93</v>
      </c>
      <c r="F328" s="7" t="s">
        <v>156</v>
      </c>
      <c r="G328" s="7" t="s">
        <v>63</v>
      </c>
      <c r="H328" s="7" t="s">
        <v>353</v>
      </c>
      <c r="I328" s="7" t="s">
        <v>101</v>
      </c>
      <c r="J328" s="7" t="s">
        <v>130</v>
      </c>
      <c r="K328" s="7">
        <v>5</v>
      </c>
      <c r="M328" s="7">
        <v>1</v>
      </c>
      <c r="N328" s="7">
        <v>2</v>
      </c>
      <c r="O328" s="7">
        <v>2</v>
      </c>
      <c r="P328" s="7">
        <v>1</v>
      </c>
      <c r="Q328" s="7">
        <v>1</v>
      </c>
      <c r="S328" s="7">
        <f t="shared" si="459"/>
        <v>7</v>
      </c>
      <c r="U328" s="8">
        <f t="shared" si="460"/>
        <v>0</v>
      </c>
    </row>
    <row r="329" spans="1:21" s="7" customFormat="1" ht="14.25" customHeight="1">
      <c r="A329" s="7" t="s">
        <v>296</v>
      </c>
      <c r="B329" s="7" t="s">
        <v>25</v>
      </c>
      <c r="C329" s="21">
        <v>46142</v>
      </c>
      <c r="D329" s="7" t="s">
        <v>158</v>
      </c>
      <c r="E329" s="7" t="s">
        <v>93</v>
      </c>
      <c r="F329" s="7" t="s">
        <v>156</v>
      </c>
      <c r="G329" s="7" t="s">
        <v>63</v>
      </c>
      <c r="H329" s="7" t="s">
        <v>353</v>
      </c>
      <c r="I329" s="7" t="s">
        <v>101</v>
      </c>
      <c r="J329" s="7" t="s">
        <v>47</v>
      </c>
      <c r="K329" s="7">
        <v>3</v>
      </c>
      <c r="N329" s="7">
        <v>2</v>
      </c>
      <c r="O329" s="7">
        <v>2</v>
      </c>
      <c r="P329" s="7">
        <v>1</v>
      </c>
      <c r="S329" s="7">
        <f t="shared" si="459"/>
        <v>5</v>
      </c>
      <c r="U329" s="8">
        <f t="shared" si="460"/>
        <v>0</v>
      </c>
    </row>
    <row r="330" spans="1:21" s="7" customFormat="1" ht="14.25" customHeight="1">
      <c r="A330" s="7" t="s">
        <v>297</v>
      </c>
      <c r="B330" s="7" t="s">
        <v>25</v>
      </c>
      <c r="C330" s="21">
        <v>46142</v>
      </c>
      <c r="D330" s="7" t="s">
        <v>158</v>
      </c>
      <c r="E330" s="7" t="s">
        <v>93</v>
      </c>
      <c r="F330" s="7" t="s">
        <v>156</v>
      </c>
      <c r="G330" s="7" t="s">
        <v>63</v>
      </c>
      <c r="H330" s="7" t="s">
        <v>353</v>
      </c>
      <c r="I330" s="7" t="s">
        <v>101</v>
      </c>
      <c r="J330" s="7" t="s">
        <v>19</v>
      </c>
      <c r="L330" s="7">
        <f>L326*$K326+L327*$K327+L328*$K328+L329*$K329</f>
        <v>6</v>
      </c>
      <c r="M330" s="7">
        <f t="shared" ref="M330" si="461">M326*$K326+M327*$K327+M328*$K328+M329*$K329</f>
        <v>25</v>
      </c>
      <c r="N330" s="7">
        <f t="shared" ref="N330" si="462">N326*$K326+N327*$K327+N328*$K328+N329*$K329</f>
        <v>50</v>
      </c>
      <c r="O330" s="7">
        <f t="shared" ref="O330" si="463">O326*$K326+O327*$K327+O328*$K328+O329*$K329</f>
        <v>64</v>
      </c>
      <c r="P330" s="7">
        <f t="shared" ref="P330" si="464">P326*$K326+P327*$K327+P328*$K328+P329*$K329</f>
        <v>42</v>
      </c>
      <c r="Q330" s="7">
        <f t="shared" ref="Q330" si="465">Q326*$K326+Q327*$K327+Q328*$K328+Q329*$K329</f>
        <v>25</v>
      </c>
      <c r="R330" s="7">
        <f t="shared" ref="R330" si="466">R326*$K326+R327*$K327+R328*$K328+R329*$K329</f>
        <v>6</v>
      </c>
      <c r="S330" s="7">
        <f t="shared" si="459"/>
        <v>218</v>
      </c>
      <c r="U330" s="8">
        <f t="shared" si="460"/>
        <v>0</v>
      </c>
    </row>
    <row r="331" spans="1:21" s="7" customFormat="1" ht="14.25" customHeight="1">
      <c r="A331" s="7" t="s">
        <v>298</v>
      </c>
      <c r="B331" s="7" t="s">
        <v>25</v>
      </c>
      <c r="C331" s="21">
        <v>46142</v>
      </c>
      <c r="D331" s="7" t="s">
        <v>158</v>
      </c>
      <c r="E331" s="7" t="s">
        <v>93</v>
      </c>
      <c r="F331" s="7" t="s">
        <v>156</v>
      </c>
      <c r="G331" s="7" t="s">
        <v>63</v>
      </c>
      <c r="H331" s="7" t="s">
        <v>353</v>
      </c>
      <c r="I331" s="7" t="s">
        <v>101</v>
      </c>
      <c r="J331" s="7" t="s">
        <v>20</v>
      </c>
      <c r="L331" s="7">
        <v>6</v>
      </c>
      <c r="M331" s="7">
        <v>13</v>
      </c>
      <c r="N331" s="7">
        <v>30</v>
      </c>
      <c r="O331" s="7">
        <v>34</v>
      </c>
      <c r="P331" s="7">
        <v>29</v>
      </c>
      <c r="Q331" s="7">
        <v>21</v>
      </c>
      <c r="R331" s="7">
        <v>10</v>
      </c>
      <c r="S331" s="7">
        <f>SUM(L331:R331)</f>
        <v>143</v>
      </c>
      <c r="U331" s="8">
        <f t="shared" si="460"/>
        <v>0</v>
      </c>
    </row>
    <row r="332" spans="1:21" s="7" customFormat="1" ht="14.25" customHeight="1">
      <c r="A332" s="7" t="s">
        <v>299</v>
      </c>
      <c r="B332" s="7" t="s">
        <v>25</v>
      </c>
      <c r="C332" s="21">
        <v>46142</v>
      </c>
      <c r="D332" s="7" t="s">
        <v>158</v>
      </c>
      <c r="E332" s="7" t="s">
        <v>93</v>
      </c>
      <c r="F332" s="7" t="s">
        <v>156</v>
      </c>
      <c r="G332" s="7" t="s">
        <v>63</v>
      </c>
      <c r="H332" s="7" t="s">
        <v>353</v>
      </c>
      <c r="I332" s="7" t="s">
        <v>101</v>
      </c>
      <c r="J332" s="7" t="s">
        <v>22</v>
      </c>
      <c r="L332" s="7">
        <f>SUM(L330:L331)</f>
        <v>12</v>
      </c>
      <c r="M332" s="7">
        <f t="shared" ref="M332:R332" si="467">SUM(M330:M331)</f>
        <v>38</v>
      </c>
      <c r="N332" s="7">
        <f t="shared" si="467"/>
        <v>80</v>
      </c>
      <c r="O332" s="7">
        <f t="shared" si="467"/>
        <v>98</v>
      </c>
      <c r="P332" s="7">
        <f t="shared" si="467"/>
        <v>71</v>
      </c>
      <c r="Q332" s="7">
        <f t="shared" si="467"/>
        <v>46</v>
      </c>
      <c r="R332" s="7">
        <f t="shared" si="467"/>
        <v>16</v>
      </c>
      <c r="S332" s="7">
        <f>SUM(L332:R332)</f>
        <v>361</v>
      </c>
      <c r="T332" s="7">
        <v>20.86</v>
      </c>
      <c r="U332" s="8">
        <f>S332*T332</f>
        <v>7530.46</v>
      </c>
    </row>
    <row r="333" spans="1:21" s="2" customFormat="1" ht="14.25" customHeight="1">
      <c r="A333" s="2" t="s">
        <v>300</v>
      </c>
      <c r="B333" s="2" t="s">
        <v>25</v>
      </c>
      <c r="C333" s="20">
        <v>46142</v>
      </c>
      <c r="D333" s="2" t="s">
        <v>159</v>
      </c>
      <c r="E333" s="2" t="s">
        <v>93</v>
      </c>
      <c r="F333" s="2" t="s">
        <v>154</v>
      </c>
      <c r="G333" s="2" t="s">
        <v>49</v>
      </c>
      <c r="H333" s="7" t="s">
        <v>353</v>
      </c>
      <c r="I333" s="2" t="s">
        <v>105</v>
      </c>
      <c r="J333" s="2" t="s">
        <v>17</v>
      </c>
      <c r="K333" s="2">
        <v>8</v>
      </c>
      <c r="L333" s="2">
        <v>1</v>
      </c>
      <c r="M333" s="2">
        <v>2</v>
      </c>
      <c r="N333" s="2">
        <v>2</v>
      </c>
      <c r="O333" s="2">
        <v>3</v>
      </c>
      <c r="P333" s="2">
        <v>2</v>
      </c>
      <c r="Q333" s="2">
        <v>1</v>
      </c>
      <c r="R333" s="2">
        <v>1</v>
      </c>
      <c r="S333" s="2">
        <f t="shared" ref="S333:S336" si="468">SUM(L333:R333)</f>
        <v>12</v>
      </c>
      <c r="U333" s="3">
        <f t="shared" ref="U333:U337" si="469">S333*T333</f>
        <v>0</v>
      </c>
    </row>
    <row r="334" spans="1:21" s="2" customFormat="1" ht="14.25" customHeight="1">
      <c r="A334" s="2" t="s">
        <v>301</v>
      </c>
      <c r="B334" s="2" t="s">
        <v>25</v>
      </c>
      <c r="C334" s="20">
        <v>46142</v>
      </c>
      <c r="D334" s="2" t="s">
        <v>159</v>
      </c>
      <c r="E334" s="2" t="s">
        <v>93</v>
      </c>
      <c r="F334" s="2" t="s">
        <v>154</v>
      </c>
      <c r="G334" s="2" t="s">
        <v>49</v>
      </c>
      <c r="H334" s="7" t="s">
        <v>353</v>
      </c>
      <c r="I334" s="2" t="s">
        <v>105</v>
      </c>
      <c r="J334" s="2" t="s">
        <v>18</v>
      </c>
      <c r="K334" s="2">
        <v>13</v>
      </c>
      <c r="M334" s="2">
        <v>1</v>
      </c>
      <c r="N334" s="2">
        <v>2</v>
      </c>
      <c r="O334" s="2">
        <v>3</v>
      </c>
      <c r="P334" s="2">
        <v>2</v>
      </c>
      <c r="Q334" s="2">
        <v>1</v>
      </c>
      <c r="S334" s="2">
        <f t="shared" si="468"/>
        <v>9</v>
      </c>
      <c r="U334" s="3">
        <f t="shared" si="469"/>
        <v>0</v>
      </c>
    </row>
    <row r="335" spans="1:21" s="2" customFormat="1" ht="14.25" customHeight="1">
      <c r="A335" s="2" t="s">
        <v>302</v>
      </c>
      <c r="B335" s="2" t="s">
        <v>25</v>
      </c>
      <c r="C335" s="20">
        <v>46142</v>
      </c>
      <c r="D335" s="2" t="s">
        <v>159</v>
      </c>
      <c r="E335" s="2" t="s">
        <v>93</v>
      </c>
      <c r="F335" s="2" t="s">
        <v>154</v>
      </c>
      <c r="G335" s="2" t="s">
        <v>49</v>
      </c>
      <c r="H335" s="7" t="s">
        <v>353</v>
      </c>
      <c r="I335" s="2" t="s">
        <v>105</v>
      </c>
      <c r="J335" s="2" t="s">
        <v>130</v>
      </c>
      <c r="K335" s="2">
        <v>44</v>
      </c>
      <c r="N335" s="2">
        <v>2</v>
      </c>
      <c r="O335" s="2">
        <v>2</v>
      </c>
      <c r="P335" s="2">
        <v>1</v>
      </c>
      <c r="Q335" s="2">
        <v>1</v>
      </c>
      <c r="S335" s="2">
        <f t="shared" si="468"/>
        <v>6</v>
      </c>
      <c r="U335" s="3">
        <f t="shared" si="469"/>
        <v>0</v>
      </c>
    </row>
    <row r="336" spans="1:21" s="2" customFormat="1" ht="14.25" customHeight="1">
      <c r="A336" s="2" t="s">
        <v>303</v>
      </c>
      <c r="B336" s="2" t="s">
        <v>25</v>
      </c>
      <c r="C336" s="20">
        <v>46142</v>
      </c>
      <c r="D336" s="2" t="s">
        <v>159</v>
      </c>
      <c r="E336" s="2" t="s">
        <v>93</v>
      </c>
      <c r="F336" s="2" t="s">
        <v>154</v>
      </c>
      <c r="G336" s="2" t="s">
        <v>49</v>
      </c>
      <c r="H336" s="7" t="s">
        <v>353</v>
      </c>
      <c r="I336" s="2" t="s">
        <v>105</v>
      </c>
      <c r="J336" s="2" t="s">
        <v>19</v>
      </c>
      <c r="L336" s="2">
        <f t="shared" ref="L336" si="470">L333*$K333+L334*$K334+L335*$K335</f>
        <v>8</v>
      </c>
      <c r="M336" s="2">
        <f t="shared" ref="M336" si="471">M333*$K333+M334*$K334+M335*$K335</f>
        <v>29</v>
      </c>
      <c r="N336" s="2">
        <f t="shared" ref="N336" si="472">N333*$K333+N334*$K334+N335*$K335</f>
        <v>130</v>
      </c>
      <c r="O336" s="2">
        <f t="shared" ref="O336" si="473">O333*$K333+O334*$K334+O335*$K335</f>
        <v>151</v>
      </c>
      <c r="P336" s="2">
        <f t="shared" ref="P336" si="474">P333*$K333+P334*$K334+P335*$K335</f>
        <v>86</v>
      </c>
      <c r="Q336" s="2">
        <f t="shared" ref="Q336" si="475">Q333*$K333+Q334*$K334+Q335*$K335</f>
        <v>65</v>
      </c>
      <c r="R336" s="2">
        <f t="shared" ref="R336" si="476">R333*$K333+R334*$K334+R335*$K335</f>
        <v>8</v>
      </c>
      <c r="S336" s="2">
        <f t="shared" si="468"/>
        <v>477</v>
      </c>
      <c r="U336" s="3">
        <f t="shared" si="469"/>
        <v>0</v>
      </c>
    </row>
    <row r="337" spans="1:21" s="2" customFormat="1" ht="14.25" customHeight="1">
      <c r="A337" s="2" t="s">
        <v>304</v>
      </c>
      <c r="B337" s="2" t="s">
        <v>25</v>
      </c>
      <c r="C337" s="20">
        <v>46142</v>
      </c>
      <c r="D337" s="2" t="s">
        <v>159</v>
      </c>
      <c r="E337" s="2" t="s">
        <v>93</v>
      </c>
      <c r="F337" s="2" t="s">
        <v>154</v>
      </c>
      <c r="G337" s="2" t="s">
        <v>49</v>
      </c>
      <c r="H337" s="7" t="s">
        <v>353</v>
      </c>
      <c r="I337" s="2" t="s">
        <v>105</v>
      </c>
      <c r="J337" s="2" t="s">
        <v>20</v>
      </c>
      <c r="L337" s="2">
        <v>12</v>
      </c>
      <c r="M337" s="2">
        <v>45</v>
      </c>
      <c r="N337" s="2">
        <v>63</v>
      </c>
      <c r="O337" s="2">
        <v>73</v>
      </c>
      <c r="P337" s="2">
        <v>70</v>
      </c>
      <c r="Q337" s="2">
        <v>38</v>
      </c>
      <c r="R337" s="2">
        <v>23</v>
      </c>
      <c r="S337" s="2">
        <f>SUM(L337:R337)</f>
        <v>324</v>
      </c>
      <c r="U337" s="3">
        <f t="shared" si="469"/>
        <v>0</v>
      </c>
    </row>
    <row r="338" spans="1:21" s="2" customFormat="1" ht="14.25" customHeight="1">
      <c r="A338" s="2" t="s">
        <v>305</v>
      </c>
      <c r="B338" s="2" t="s">
        <v>25</v>
      </c>
      <c r="C338" s="20">
        <v>46142</v>
      </c>
      <c r="D338" s="2" t="s">
        <v>159</v>
      </c>
      <c r="E338" s="2" t="s">
        <v>93</v>
      </c>
      <c r="F338" s="2" t="s">
        <v>154</v>
      </c>
      <c r="G338" s="2" t="s">
        <v>49</v>
      </c>
      <c r="H338" s="7" t="s">
        <v>353</v>
      </c>
      <c r="I338" s="2" t="s">
        <v>105</v>
      </c>
      <c r="J338" s="2" t="s">
        <v>22</v>
      </c>
      <c r="L338" s="2">
        <f>SUM(L336:L337)</f>
        <v>20</v>
      </c>
      <c r="M338" s="2">
        <f t="shared" ref="M338:R338" si="477">SUM(M336:M337)</f>
        <v>74</v>
      </c>
      <c r="N338" s="2">
        <f t="shared" si="477"/>
        <v>193</v>
      </c>
      <c r="O338" s="2">
        <f t="shared" si="477"/>
        <v>224</v>
      </c>
      <c r="P338" s="2">
        <f t="shared" si="477"/>
        <v>156</v>
      </c>
      <c r="Q338" s="2">
        <f t="shared" si="477"/>
        <v>103</v>
      </c>
      <c r="R338" s="2">
        <f t="shared" si="477"/>
        <v>31</v>
      </c>
      <c r="S338" s="2">
        <f>SUM(L338:R338)</f>
        <v>801</v>
      </c>
      <c r="T338" s="2">
        <v>20.86</v>
      </c>
      <c r="U338" s="3">
        <f>S338*T338</f>
        <v>16708.86</v>
      </c>
    </row>
    <row r="339" spans="1:21" s="7" customFormat="1" ht="14.25" customHeight="1">
      <c r="A339" s="7" t="s">
        <v>306</v>
      </c>
      <c r="B339" s="7" t="s">
        <v>25</v>
      </c>
      <c r="C339" s="21">
        <v>46142</v>
      </c>
      <c r="D339" s="7" t="s">
        <v>160</v>
      </c>
      <c r="E339" s="7" t="s">
        <v>93</v>
      </c>
      <c r="F339" s="7" t="s">
        <v>156</v>
      </c>
      <c r="G339" s="7" t="s">
        <v>49</v>
      </c>
      <c r="H339" s="7" t="s">
        <v>353</v>
      </c>
      <c r="I339" s="7" t="s">
        <v>105</v>
      </c>
      <c r="J339" s="7" t="s">
        <v>17</v>
      </c>
      <c r="K339" s="7">
        <v>5</v>
      </c>
      <c r="L339" s="7">
        <v>1</v>
      </c>
      <c r="M339" s="7">
        <v>2</v>
      </c>
      <c r="N339" s="7">
        <v>2</v>
      </c>
      <c r="O339" s="7">
        <v>3</v>
      </c>
      <c r="P339" s="7">
        <v>2</v>
      </c>
      <c r="Q339" s="7">
        <v>1</v>
      </c>
      <c r="R339" s="7">
        <v>1</v>
      </c>
      <c r="S339" s="7">
        <f t="shared" ref="S339:S342" si="478">SUM(L339:R339)</f>
        <v>12</v>
      </c>
      <c r="U339" s="8">
        <f t="shared" ref="U339:U343" si="479">S339*T339</f>
        <v>0</v>
      </c>
    </row>
    <row r="340" spans="1:21" s="7" customFormat="1" ht="14.25" customHeight="1">
      <c r="A340" s="7" t="s">
        <v>307</v>
      </c>
      <c r="B340" s="7" t="s">
        <v>25</v>
      </c>
      <c r="C340" s="21">
        <v>46142</v>
      </c>
      <c r="D340" s="7" t="s">
        <v>160</v>
      </c>
      <c r="E340" s="7" t="s">
        <v>93</v>
      </c>
      <c r="F340" s="7" t="s">
        <v>156</v>
      </c>
      <c r="G340" s="7" t="s">
        <v>49</v>
      </c>
      <c r="H340" s="7" t="s">
        <v>353</v>
      </c>
      <c r="I340" s="7" t="s">
        <v>105</v>
      </c>
      <c r="J340" s="7" t="s">
        <v>18</v>
      </c>
      <c r="K340" s="7">
        <v>6</v>
      </c>
      <c r="M340" s="7">
        <v>1</v>
      </c>
      <c r="N340" s="7">
        <v>2</v>
      </c>
      <c r="O340" s="7">
        <v>3</v>
      </c>
      <c r="P340" s="7">
        <v>2</v>
      </c>
      <c r="Q340" s="7">
        <v>1</v>
      </c>
      <c r="S340" s="7">
        <f t="shared" si="478"/>
        <v>9</v>
      </c>
      <c r="U340" s="8">
        <f t="shared" si="479"/>
        <v>0</v>
      </c>
    </row>
    <row r="341" spans="1:21" s="7" customFormat="1" ht="14.25" customHeight="1">
      <c r="A341" s="7" t="s">
        <v>308</v>
      </c>
      <c r="B341" s="7" t="s">
        <v>25</v>
      </c>
      <c r="C341" s="21">
        <v>46142</v>
      </c>
      <c r="D341" s="7" t="s">
        <v>160</v>
      </c>
      <c r="E341" s="7" t="s">
        <v>93</v>
      </c>
      <c r="F341" s="7" t="s">
        <v>156</v>
      </c>
      <c r="G341" s="7" t="s">
        <v>49</v>
      </c>
      <c r="H341" s="7" t="s">
        <v>353</v>
      </c>
      <c r="I341" s="7" t="s">
        <v>105</v>
      </c>
      <c r="J341" s="7" t="s">
        <v>130</v>
      </c>
      <c r="K341" s="7">
        <v>8</v>
      </c>
      <c r="N341" s="7">
        <v>2</v>
      </c>
      <c r="O341" s="7">
        <v>2</v>
      </c>
      <c r="P341" s="7">
        <v>1</v>
      </c>
      <c r="Q341" s="7">
        <v>1</v>
      </c>
      <c r="S341" s="7">
        <f t="shared" si="478"/>
        <v>6</v>
      </c>
      <c r="U341" s="8">
        <f t="shared" si="479"/>
        <v>0</v>
      </c>
    </row>
    <row r="342" spans="1:21" s="7" customFormat="1" ht="14.25" customHeight="1">
      <c r="A342" s="7" t="s">
        <v>309</v>
      </c>
      <c r="B342" s="7" t="s">
        <v>25</v>
      </c>
      <c r="C342" s="21">
        <v>46142</v>
      </c>
      <c r="D342" s="7" t="s">
        <v>160</v>
      </c>
      <c r="E342" s="7" t="s">
        <v>93</v>
      </c>
      <c r="F342" s="7" t="s">
        <v>156</v>
      </c>
      <c r="G342" s="7" t="s">
        <v>49</v>
      </c>
      <c r="H342" s="7" t="s">
        <v>353</v>
      </c>
      <c r="I342" s="7" t="s">
        <v>105</v>
      </c>
      <c r="J342" s="7" t="s">
        <v>19</v>
      </c>
      <c r="L342" s="7">
        <f t="shared" ref="L342" si="480">L339*$K339+L340*$K340+L341*$K341</f>
        <v>5</v>
      </c>
      <c r="M342" s="7">
        <f t="shared" ref="M342" si="481">M339*$K339+M340*$K340+M341*$K341</f>
        <v>16</v>
      </c>
      <c r="N342" s="7">
        <f t="shared" ref="N342" si="482">N339*$K339+N340*$K340+N341*$K341</f>
        <v>38</v>
      </c>
      <c r="O342" s="7">
        <f t="shared" ref="O342" si="483">O339*$K339+O340*$K340+O341*$K341</f>
        <v>49</v>
      </c>
      <c r="P342" s="7">
        <f t="shared" ref="P342" si="484">P339*$K339+P340*$K340+P341*$K341</f>
        <v>30</v>
      </c>
      <c r="Q342" s="7">
        <f t="shared" ref="Q342" si="485">Q339*$K339+Q340*$K340+Q341*$K341</f>
        <v>19</v>
      </c>
      <c r="R342" s="7">
        <f t="shared" ref="R342" si="486">R339*$K339+R340*$K340+R341*$K341</f>
        <v>5</v>
      </c>
      <c r="S342" s="7">
        <f t="shared" si="478"/>
        <v>162</v>
      </c>
      <c r="U342" s="8">
        <f t="shared" si="479"/>
        <v>0</v>
      </c>
    </row>
    <row r="343" spans="1:21" s="7" customFormat="1" ht="14.25" customHeight="1">
      <c r="A343" s="7" t="s">
        <v>310</v>
      </c>
      <c r="B343" s="7" t="s">
        <v>25</v>
      </c>
      <c r="C343" s="21">
        <v>46142</v>
      </c>
      <c r="D343" s="7" t="s">
        <v>160</v>
      </c>
      <c r="E343" s="7" t="s">
        <v>93</v>
      </c>
      <c r="F343" s="7" t="s">
        <v>156</v>
      </c>
      <c r="G343" s="7" t="s">
        <v>49</v>
      </c>
      <c r="H343" s="7" t="s">
        <v>353</v>
      </c>
      <c r="I343" s="7" t="s">
        <v>105</v>
      </c>
      <c r="J343" s="7" t="s">
        <v>20</v>
      </c>
      <c r="L343" s="7">
        <v>5</v>
      </c>
      <c r="M343" s="7">
        <v>18</v>
      </c>
      <c r="N343" s="7">
        <v>28</v>
      </c>
      <c r="O343" s="7">
        <v>33</v>
      </c>
      <c r="P343" s="7">
        <v>29</v>
      </c>
      <c r="Q343" s="7">
        <v>16</v>
      </c>
      <c r="R343" s="7">
        <v>8</v>
      </c>
      <c r="S343" s="7">
        <f>SUM(L343:R343)</f>
        <v>137</v>
      </c>
      <c r="U343" s="8">
        <f t="shared" si="479"/>
        <v>0</v>
      </c>
    </row>
    <row r="344" spans="1:21" s="7" customFormat="1" ht="14.25" customHeight="1">
      <c r="A344" s="7" t="s">
        <v>311</v>
      </c>
      <c r="B344" s="7" t="s">
        <v>25</v>
      </c>
      <c r="C344" s="21">
        <v>46142</v>
      </c>
      <c r="D344" s="7" t="s">
        <v>160</v>
      </c>
      <c r="E344" s="7" t="s">
        <v>93</v>
      </c>
      <c r="F344" s="7" t="s">
        <v>156</v>
      </c>
      <c r="G344" s="7" t="s">
        <v>49</v>
      </c>
      <c r="H344" s="7" t="s">
        <v>353</v>
      </c>
      <c r="I344" s="7" t="s">
        <v>105</v>
      </c>
      <c r="J344" s="7" t="s">
        <v>22</v>
      </c>
      <c r="L344" s="7">
        <f>SUM(L342:L343)</f>
        <v>10</v>
      </c>
      <c r="M344" s="7">
        <f t="shared" ref="M344:R344" si="487">SUM(M342:M343)</f>
        <v>34</v>
      </c>
      <c r="N344" s="7">
        <f t="shared" si="487"/>
        <v>66</v>
      </c>
      <c r="O344" s="7">
        <f t="shared" si="487"/>
        <v>82</v>
      </c>
      <c r="P344" s="7">
        <f t="shared" si="487"/>
        <v>59</v>
      </c>
      <c r="Q344" s="7">
        <f t="shared" si="487"/>
        <v>35</v>
      </c>
      <c r="R344" s="7">
        <f t="shared" si="487"/>
        <v>13</v>
      </c>
      <c r="S344" s="7">
        <f>SUM(L344:R344)</f>
        <v>299</v>
      </c>
      <c r="T344" s="7">
        <v>20.86</v>
      </c>
      <c r="U344" s="8">
        <f>S344*T344</f>
        <v>6237.1399999999994</v>
      </c>
    </row>
    <row r="345" spans="1:21" s="2" customFormat="1" ht="14.25" customHeight="1">
      <c r="A345" s="2" t="s">
        <v>312</v>
      </c>
      <c r="B345" s="2" t="s">
        <v>25</v>
      </c>
      <c r="C345" s="20">
        <v>46142</v>
      </c>
      <c r="D345" s="2" t="s">
        <v>161</v>
      </c>
      <c r="E345" s="2" t="s">
        <v>93</v>
      </c>
      <c r="F345" s="2" t="s">
        <v>154</v>
      </c>
      <c r="G345" s="2" t="s">
        <v>58</v>
      </c>
      <c r="H345" s="7" t="s">
        <v>353</v>
      </c>
      <c r="I345" s="2" t="s">
        <v>108</v>
      </c>
      <c r="J345" s="2" t="s">
        <v>17</v>
      </c>
      <c r="K345" s="2">
        <v>8</v>
      </c>
      <c r="L345" s="2">
        <v>1</v>
      </c>
      <c r="M345" s="2">
        <v>2</v>
      </c>
      <c r="N345" s="2">
        <v>2</v>
      </c>
      <c r="O345" s="2">
        <v>3</v>
      </c>
      <c r="P345" s="2">
        <v>2</v>
      </c>
      <c r="Q345" s="2">
        <v>1</v>
      </c>
      <c r="R345" s="2">
        <v>1</v>
      </c>
      <c r="S345" s="2">
        <f t="shared" ref="S345:S348" si="488">SUM(L345:R345)</f>
        <v>12</v>
      </c>
      <c r="U345" s="3">
        <f t="shared" ref="U345:U349" si="489">S345*T345</f>
        <v>0</v>
      </c>
    </row>
    <row r="346" spans="1:21" s="2" customFormat="1" ht="14.25" customHeight="1">
      <c r="A346" s="2" t="s">
        <v>313</v>
      </c>
      <c r="B346" s="2" t="s">
        <v>25</v>
      </c>
      <c r="C346" s="20">
        <v>46142</v>
      </c>
      <c r="D346" s="2" t="s">
        <v>161</v>
      </c>
      <c r="E346" s="2" t="s">
        <v>93</v>
      </c>
      <c r="F346" s="2" t="s">
        <v>154</v>
      </c>
      <c r="G346" s="2" t="s">
        <v>58</v>
      </c>
      <c r="H346" s="7" t="s">
        <v>353</v>
      </c>
      <c r="I346" s="2" t="s">
        <v>108</v>
      </c>
      <c r="J346" s="2" t="s">
        <v>18</v>
      </c>
      <c r="K346" s="2">
        <v>13</v>
      </c>
      <c r="M346" s="2">
        <v>1</v>
      </c>
      <c r="N346" s="2">
        <v>2</v>
      </c>
      <c r="O346" s="2">
        <v>3</v>
      </c>
      <c r="P346" s="2">
        <v>2</v>
      </c>
      <c r="Q346" s="2">
        <v>1</v>
      </c>
      <c r="S346" s="2">
        <f t="shared" si="488"/>
        <v>9</v>
      </c>
      <c r="U346" s="3">
        <f t="shared" si="489"/>
        <v>0</v>
      </c>
    </row>
    <row r="347" spans="1:21" s="2" customFormat="1" ht="14.25" customHeight="1">
      <c r="A347" s="2" t="s">
        <v>314</v>
      </c>
      <c r="B347" s="2" t="s">
        <v>25</v>
      </c>
      <c r="C347" s="20">
        <v>46142</v>
      </c>
      <c r="D347" s="2" t="s">
        <v>161</v>
      </c>
      <c r="E347" s="2" t="s">
        <v>93</v>
      </c>
      <c r="F347" s="2" t="s">
        <v>154</v>
      </c>
      <c r="G347" s="2" t="s">
        <v>58</v>
      </c>
      <c r="H347" s="7" t="s">
        <v>353</v>
      </c>
      <c r="I347" s="2" t="s">
        <v>108</v>
      </c>
      <c r="J347" s="2" t="s">
        <v>130</v>
      </c>
      <c r="K347" s="2">
        <v>44</v>
      </c>
      <c r="N347" s="2">
        <v>2</v>
      </c>
      <c r="O347" s="2">
        <v>2</v>
      </c>
      <c r="P347" s="2">
        <v>1</v>
      </c>
      <c r="Q347" s="2">
        <v>1</v>
      </c>
      <c r="S347" s="2">
        <f t="shared" si="488"/>
        <v>6</v>
      </c>
      <c r="U347" s="3">
        <f t="shared" si="489"/>
        <v>0</v>
      </c>
    </row>
    <row r="348" spans="1:21" s="2" customFormat="1" ht="14.25" customHeight="1">
      <c r="A348" s="2" t="s">
        <v>315</v>
      </c>
      <c r="B348" s="2" t="s">
        <v>25</v>
      </c>
      <c r="C348" s="20">
        <v>46142</v>
      </c>
      <c r="D348" s="2" t="s">
        <v>161</v>
      </c>
      <c r="E348" s="2" t="s">
        <v>93</v>
      </c>
      <c r="F348" s="2" t="s">
        <v>154</v>
      </c>
      <c r="G348" s="2" t="s">
        <v>58</v>
      </c>
      <c r="H348" s="7" t="s">
        <v>353</v>
      </c>
      <c r="I348" s="2" t="s">
        <v>108</v>
      </c>
      <c r="J348" s="2" t="s">
        <v>19</v>
      </c>
      <c r="L348" s="2">
        <f t="shared" ref="L348" si="490">L345*$K345+L346*$K346+L347*$K347</f>
        <v>8</v>
      </c>
      <c r="M348" s="2">
        <f t="shared" ref="M348" si="491">M345*$K345+M346*$K346+M347*$K347</f>
        <v>29</v>
      </c>
      <c r="N348" s="2">
        <f t="shared" ref="N348" si="492">N345*$K345+N346*$K346+N347*$K347</f>
        <v>130</v>
      </c>
      <c r="O348" s="2">
        <f t="shared" ref="O348" si="493">O345*$K345+O346*$K346+O347*$K347</f>
        <v>151</v>
      </c>
      <c r="P348" s="2">
        <f t="shared" ref="P348" si="494">P345*$K345+P346*$K346+P347*$K347</f>
        <v>86</v>
      </c>
      <c r="Q348" s="2">
        <f t="shared" ref="Q348" si="495">Q345*$K345+Q346*$K346+Q347*$K347</f>
        <v>65</v>
      </c>
      <c r="R348" s="2">
        <f t="shared" ref="R348" si="496">R345*$K345+R346*$K346+R347*$K347</f>
        <v>8</v>
      </c>
      <c r="S348" s="2">
        <f t="shared" si="488"/>
        <v>477</v>
      </c>
      <c r="U348" s="3">
        <f t="shared" si="489"/>
        <v>0</v>
      </c>
    </row>
    <row r="349" spans="1:21" s="2" customFormat="1" ht="14.25" customHeight="1">
      <c r="A349" s="2" t="s">
        <v>316</v>
      </c>
      <c r="B349" s="2" t="s">
        <v>25</v>
      </c>
      <c r="C349" s="20">
        <v>46142</v>
      </c>
      <c r="D349" s="2" t="s">
        <v>161</v>
      </c>
      <c r="E349" s="2" t="s">
        <v>93</v>
      </c>
      <c r="F349" s="2" t="s">
        <v>154</v>
      </c>
      <c r="G349" s="2" t="s">
        <v>58</v>
      </c>
      <c r="H349" s="7" t="s">
        <v>353</v>
      </c>
      <c r="I349" s="2" t="s">
        <v>108</v>
      </c>
      <c r="J349" s="2" t="s">
        <v>20</v>
      </c>
      <c r="L349" s="2">
        <v>12</v>
      </c>
      <c r="M349" s="2">
        <v>45</v>
      </c>
      <c r="N349" s="2">
        <v>63</v>
      </c>
      <c r="O349" s="2">
        <v>73</v>
      </c>
      <c r="P349" s="2">
        <v>70</v>
      </c>
      <c r="Q349" s="2">
        <v>38</v>
      </c>
      <c r="R349" s="2">
        <v>23</v>
      </c>
      <c r="S349" s="2">
        <f>SUM(L349:R349)</f>
        <v>324</v>
      </c>
      <c r="U349" s="3">
        <f t="shared" si="489"/>
        <v>0</v>
      </c>
    </row>
    <row r="350" spans="1:21" s="2" customFormat="1" ht="14.25" customHeight="1">
      <c r="A350" s="2" t="s">
        <v>317</v>
      </c>
      <c r="B350" s="2" t="s">
        <v>25</v>
      </c>
      <c r="C350" s="20">
        <v>46142</v>
      </c>
      <c r="D350" s="2" t="s">
        <v>161</v>
      </c>
      <c r="E350" s="2" t="s">
        <v>93</v>
      </c>
      <c r="F350" s="2" t="s">
        <v>154</v>
      </c>
      <c r="G350" s="2" t="s">
        <v>58</v>
      </c>
      <c r="H350" s="7" t="s">
        <v>353</v>
      </c>
      <c r="I350" s="2" t="s">
        <v>108</v>
      </c>
      <c r="J350" s="2" t="s">
        <v>22</v>
      </c>
      <c r="L350" s="2">
        <f>SUM(L348:L349)</f>
        <v>20</v>
      </c>
      <c r="M350" s="2">
        <f t="shared" ref="M350:R350" si="497">SUM(M348:M349)</f>
        <v>74</v>
      </c>
      <c r="N350" s="2">
        <f t="shared" si="497"/>
        <v>193</v>
      </c>
      <c r="O350" s="2">
        <f t="shared" si="497"/>
        <v>224</v>
      </c>
      <c r="P350" s="2">
        <f t="shared" si="497"/>
        <v>156</v>
      </c>
      <c r="Q350" s="2">
        <f t="shared" si="497"/>
        <v>103</v>
      </c>
      <c r="R350" s="2">
        <f t="shared" si="497"/>
        <v>31</v>
      </c>
      <c r="S350" s="2">
        <f>SUM(L350:R350)</f>
        <v>801</v>
      </c>
      <c r="T350" s="2">
        <v>20.86</v>
      </c>
      <c r="U350" s="3">
        <f>S350*T350</f>
        <v>16708.86</v>
      </c>
    </row>
    <row r="351" spans="1:21" s="7" customFormat="1" ht="14.25" customHeight="1">
      <c r="A351" s="7" t="s">
        <v>318</v>
      </c>
      <c r="B351" s="7" t="s">
        <v>25</v>
      </c>
      <c r="C351" s="21">
        <v>46142</v>
      </c>
      <c r="D351" s="7" t="s">
        <v>162</v>
      </c>
      <c r="E351" s="7" t="s">
        <v>93</v>
      </c>
      <c r="F351" s="7" t="s">
        <v>156</v>
      </c>
      <c r="G351" s="7" t="s">
        <v>58</v>
      </c>
      <c r="H351" s="7" t="s">
        <v>353</v>
      </c>
      <c r="I351" s="7" t="s">
        <v>108</v>
      </c>
      <c r="J351" s="7" t="s">
        <v>17</v>
      </c>
      <c r="K351" s="7">
        <v>5</v>
      </c>
      <c r="L351" s="7">
        <v>1</v>
      </c>
      <c r="M351" s="7">
        <v>2</v>
      </c>
      <c r="N351" s="7">
        <v>2</v>
      </c>
      <c r="O351" s="7">
        <v>3</v>
      </c>
      <c r="P351" s="7">
        <v>2</v>
      </c>
      <c r="Q351" s="7">
        <v>1</v>
      </c>
      <c r="R351" s="7">
        <v>1</v>
      </c>
      <c r="S351" s="7">
        <f t="shared" ref="S351:S354" si="498">SUM(L351:R351)</f>
        <v>12</v>
      </c>
      <c r="U351" s="8">
        <f t="shared" ref="U351:U355" si="499">S351*T351</f>
        <v>0</v>
      </c>
    </row>
    <row r="352" spans="1:21" s="7" customFormat="1" ht="14.25" customHeight="1">
      <c r="A352" s="7" t="s">
        <v>319</v>
      </c>
      <c r="B352" s="7" t="s">
        <v>25</v>
      </c>
      <c r="C352" s="21">
        <v>46142</v>
      </c>
      <c r="D352" s="7" t="s">
        <v>162</v>
      </c>
      <c r="E352" s="7" t="s">
        <v>93</v>
      </c>
      <c r="F352" s="7" t="s">
        <v>156</v>
      </c>
      <c r="G352" s="7" t="s">
        <v>58</v>
      </c>
      <c r="H352" s="7" t="s">
        <v>353</v>
      </c>
      <c r="I352" s="7" t="s">
        <v>108</v>
      </c>
      <c r="J352" s="7" t="s">
        <v>18</v>
      </c>
      <c r="K352" s="7">
        <v>6</v>
      </c>
      <c r="M352" s="7">
        <v>1</v>
      </c>
      <c r="N352" s="7">
        <v>2</v>
      </c>
      <c r="O352" s="7">
        <v>3</v>
      </c>
      <c r="P352" s="7">
        <v>2</v>
      </c>
      <c r="Q352" s="7">
        <v>1</v>
      </c>
      <c r="S352" s="7">
        <f t="shared" si="498"/>
        <v>9</v>
      </c>
      <c r="U352" s="8">
        <f t="shared" si="499"/>
        <v>0</v>
      </c>
    </row>
    <row r="353" spans="1:21" s="7" customFormat="1" ht="14.25" customHeight="1">
      <c r="A353" s="7" t="s">
        <v>320</v>
      </c>
      <c r="B353" s="7" t="s">
        <v>25</v>
      </c>
      <c r="C353" s="21">
        <v>46142</v>
      </c>
      <c r="D353" s="7" t="s">
        <v>162</v>
      </c>
      <c r="E353" s="7" t="s">
        <v>93</v>
      </c>
      <c r="F353" s="7" t="s">
        <v>156</v>
      </c>
      <c r="G353" s="7" t="s">
        <v>58</v>
      </c>
      <c r="H353" s="7" t="s">
        <v>353</v>
      </c>
      <c r="I353" s="7" t="s">
        <v>108</v>
      </c>
      <c r="J353" s="7" t="s">
        <v>130</v>
      </c>
      <c r="K353" s="7">
        <v>8</v>
      </c>
      <c r="N353" s="7">
        <v>2</v>
      </c>
      <c r="O353" s="7">
        <v>2</v>
      </c>
      <c r="P353" s="7">
        <v>1</v>
      </c>
      <c r="Q353" s="7">
        <v>1</v>
      </c>
      <c r="S353" s="7">
        <f t="shared" si="498"/>
        <v>6</v>
      </c>
      <c r="U353" s="8">
        <f t="shared" si="499"/>
        <v>0</v>
      </c>
    </row>
    <row r="354" spans="1:21" s="7" customFormat="1" ht="14.25" customHeight="1">
      <c r="A354" s="7" t="s">
        <v>321</v>
      </c>
      <c r="B354" s="7" t="s">
        <v>25</v>
      </c>
      <c r="C354" s="21">
        <v>46142</v>
      </c>
      <c r="D354" s="7" t="s">
        <v>162</v>
      </c>
      <c r="E354" s="7" t="s">
        <v>93</v>
      </c>
      <c r="F354" s="7" t="s">
        <v>156</v>
      </c>
      <c r="G354" s="7" t="s">
        <v>58</v>
      </c>
      <c r="H354" s="7" t="s">
        <v>353</v>
      </c>
      <c r="I354" s="7" t="s">
        <v>108</v>
      </c>
      <c r="J354" s="7" t="s">
        <v>19</v>
      </c>
      <c r="L354" s="7">
        <f t="shared" ref="L354" si="500">L351*$K351+L352*$K352+L353*$K353</f>
        <v>5</v>
      </c>
      <c r="M354" s="7">
        <f t="shared" ref="M354" si="501">M351*$K351+M352*$K352+M353*$K353</f>
        <v>16</v>
      </c>
      <c r="N354" s="7">
        <f t="shared" ref="N354" si="502">N351*$K351+N352*$K352+N353*$K353</f>
        <v>38</v>
      </c>
      <c r="O354" s="7">
        <f t="shared" ref="O354" si="503">O351*$K351+O352*$K352+O353*$K353</f>
        <v>49</v>
      </c>
      <c r="P354" s="7">
        <f t="shared" ref="P354" si="504">P351*$K351+P352*$K352+P353*$K353</f>
        <v>30</v>
      </c>
      <c r="Q354" s="7">
        <f t="shared" ref="Q354" si="505">Q351*$K351+Q352*$K352+Q353*$K353</f>
        <v>19</v>
      </c>
      <c r="R354" s="7">
        <f t="shared" ref="R354" si="506">R351*$K351+R352*$K352+R353*$K353</f>
        <v>5</v>
      </c>
      <c r="S354" s="7">
        <f t="shared" si="498"/>
        <v>162</v>
      </c>
      <c r="U354" s="8">
        <f t="shared" si="499"/>
        <v>0</v>
      </c>
    </row>
    <row r="355" spans="1:21" s="7" customFormat="1" ht="14.25" customHeight="1">
      <c r="A355" s="7" t="s">
        <v>322</v>
      </c>
      <c r="B355" s="7" t="s">
        <v>25</v>
      </c>
      <c r="C355" s="21">
        <v>46142</v>
      </c>
      <c r="D355" s="7" t="s">
        <v>162</v>
      </c>
      <c r="E355" s="7" t="s">
        <v>93</v>
      </c>
      <c r="F355" s="7" t="s">
        <v>156</v>
      </c>
      <c r="G355" s="7" t="s">
        <v>58</v>
      </c>
      <c r="H355" s="7" t="s">
        <v>353</v>
      </c>
      <c r="I355" s="7" t="s">
        <v>108</v>
      </c>
      <c r="J355" s="7" t="s">
        <v>20</v>
      </c>
      <c r="L355" s="7">
        <v>5</v>
      </c>
      <c r="M355" s="7">
        <v>18</v>
      </c>
      <c r="N355" s="7">
        <v>28</v>
      </c>
      <c r="O355" s="7">
        <v>33</v>
      </c>
      <c r="P355" s="7">
        <v>29</v>
      </c>
      <c r="Q355" s="7">
        <v>16</v>
      </c>
      <c r="R355" s="7">
        <v>8</v>
      </c>
      <c r="S355" s="7">
        <f>SUM(L355:R355)</f>
        <v>137</v>
      </c>
      <c r="U355" s="8">
        <f t="shared" si="499"/>
        <v>0</v>
      </c>
    </row>
    <row r="356" spans="1:21" s="7" customFormat="1" ht="14.25" customHeight="1">
      <c r="A356" s="7" t="s">
        <v>323</v>
      </c>
      <c r="B356" s="7" t="s">
        <v>25</v>
      </c>
      <c r="C356" s="21">
        <v>46142</v>
      </c>
      <c r="D356" s="7" t="s">
        <v>162</v>
      </c>
      <c r="E356" s="7" t="s">
        <v>93</v>
      </c>
      <c r="F356" s="7" t="s">
        <v>156</v>
      </c>
      <c r="G356" s="7" t="s">
        <v>58</v>
      </c>
      <c r="H356" s="7" t="s">
        <v>353</v>
      </c>
      <c r="I356" s="7" t="s">
        <v>108</v>
      </c>
      <c r="J356" s="7" t="s">
        <v>22</v>
      </c>
      <c r="L356" s="7">
        <f>SUM(L354:L355)</f>
        <v>10</v>
      </c>
      <c r="M356" s="7">
        <f t="shared" ref="M356:R356" si="507">SUM(M354:M355)</f>
        <v>34</v>
      </c>
      <c r="N356" s="7">
        <f t="shared" si="507"/>
        <v>66</v>
      </c>
      <c r="O356" s="7">
        <f t="shared" si="507"/>
        <v>82</v>
      </c>
      <c r="P356" s="7">
        <f t="shared" si="507"/>
        <v>59</v>
      </c>
      <c r="Q356" s="7">
        <f t="shared" si="507"/>
        <v>35</v>
      </c>
      <c r="R356" s="7">
        <f t="shared" si="507"/>
        <v>13</v>
      </c>
      <c r="S356" s="7">
        <f>SUM(L356:R356)</f>
        <v>299</v>
      </c>
      <c r="T356" s="7">
        <v>20.86</v>
      </c>
      <c r="U356" s="8">
        <f>S356*T356</f>
        <v>6237.1399999999994</v>
      </c>
    </row>
    <row r="357" spans="1:21" s="2" customFormat="1" ht="14.25" customHeight="1">
      <c r="A357" s="2" t="s">
        <v>324</v>
      </c>
      <c r="B357" s="2" t="s">
        <v>348</v>
      </c>
      <c r="C357" s="20">
        <v>46111</v>
      </c>
      <c r="D357" s="2" t="s">
        <v>165</v>
      </c>
      <c r="E357" s="2" t="s">
        <v>115</v>
      </c>
      <c r="F357" s="2" t="s">
        <v>163</v>
      </c>
      <c r="G357" s="2" t="s">
        <v>117</v>
      </c>
      <c r="H357" s="2" t="s">
        <v>352</v>
      </c>
      <c r="I357" s="2" t="s">
        <v>116</v>
      </c>
      <c r="J357" s="2" t="s">
        <v>17</v>
      </c>
      <c r="K357" s="2">
        <v>6</v>
      </c>
      <c r="M357" s="2">
        <v>1</v>
      </c>
      <c r="N357" s="2">
        <v>2</v>
      </c>
      <c r="O357" s="2">
        <v>3</v>
      </c>
      <c r="P357" s="2">
        <v>2</v>
      </c>
      <c r="Q357" s="2">
        <v>1</v>
      </c>
      <c r="R357" s="2">
        <v>1</v>
      </c>
      <c r="S357" s="2">
        <f t="shared" ref="S357:S360" si="508">SUM(L357:R357)</f>
        <v>10</v>
      </c>
      <c r="U357" s="3">
        <f t="shared" ref="U357:U361" si="509">S357*T357</f>
        <v>0</v>
      </c>
    </row>
    <row r="358" spans="1:21" s="2" customFormat="1" ht="14.25" customHeight="1">
      <c r="A358" s="2" t="s">
        <v>325</v>
      </c>
      <c r="B358" s="2" t="s">
        <v>348</v>
      </c>
      <c r="C358" s="20">
        <v>46111</v>
      </c>
      <c r="D358" s="2" t="s">
        <v>165</v>
      </c>
      <c r="E358" s="2" t="s">
        <v>115</v>
      </c>
      <c r="F358" s="2" t="s">
        <v>163</v>
      </c>
      <c r="G358" s="2" t="s">
        <v>117</v>
      </c>
      <c r="H358" s="2" t="s">
        <v>352</v>
      </c>
      <c r="I358" s="2" t="s">
        <v>116</v>
      </c>
      <c r="J358" s="2" t="s">
        <v>18</v>
      </c>
      <c r="K358" s="2">
        <v>15</v>
      </c>
      <c r="M358" s="2">
        <v>1</v>
      </c>
      <c r="N358" s="2">
        <v>2</v>
      </c>
      <c r="O358" s="2">
        <v>2</v>
      </c>
      <c r="P358" s="2">
        <v>2</v>
      </c>
      <c r="Q358" s="2">
        <v>1</v>
      </c>
      <c r="S358" s="2">
        <f t="shared" si="508"/>
        <v>8</v>
      </c>
      <c r="U358" s="3">
        <f t="shared" si="509"/>
        <v>0</v>
      </c>
    </row>
    <row r="359" spans="1:21" s="2" customFormat="1" ht="14.25" customHeight="1">
      <c r="A359" s="2" t="s">
        <v>326</v>
      </c>
      <c r="B359" s="2" t="s">
        <v>348</v>
      </c>
      <c r="C359" s="20">
        <v>46111</v>
      </c>
      <c r="D359" s="2" t="s">
        <v>165</v>
      </c>
      <c r="E359" s="2" t="s">
        <v>115</v>
      </c>
      <c r="F359" s="2" t="s">
        <v>163</v>
      </c>
      <c r="G359" s="2" t="s">
        <v>117</v>
      </c>
      <c r="H359" s="2" t="s">
        <v>352</v>
      </c>
      <c r="I359" s="2" t="s">
        <v>116</v>
      </c>
      <c r="J359" s="2" t="s">
        <v>130</v>
      </c>
      <c r="K359" s="2">
        <v>29</v>
      </c>
      <c r="N359" s="2">
        <v>2</v>
      </c>
      <c r="O359" s="2">
        <v>2</v>
      </c>
      <c r="P359" s="2">
        <v>1</v>
      </c>
      <c r="Q359" s="2">
        <v>1</v>
      </c>
      <c r="S359" s="2">
        <f t="shared" si="508"/>
        <v>6</v>
      </c>
      <c r="U359" s="3">
        <f t="shared" si="509"/>
        <v>0</v>
      </c>
    </row>
    <row r="360" spans="1:21" s="2" customFormat="1" ht="14.25" customHeight="1">
      <c r="A360" s="2" t="s">
        <v>327</v>
      </c>
      <c r="B360" s="2" t="s">
        <v>348</v>
      </c>
      <c r="C360" s="20">
        <v>46111</v>
      </c>
      <c r="D360" s="2" t="s">
        <v>165</v>
      </c>
      <c r="E360" s="2" t="s">
        <v>115</v>
      </c>
      <c r="F360" s="2" t="s">
        <v>163</v>
      </c>
      <c r="G360" s="2" t="s">
        <v>117</v>
      </c>
      <c r="H360" s="2" t="s">
        <v>352</v>
      </c>
      <c r="I360" s="2" t="s">
        <v>116</v>
      </c>
      <c r="J360" s="2" t="s">
        <v>19</v>
      </c>
      <c r="L360" s="2">
        <f t="shared" ref="L360" si="510">L357*$K357+L358*$K358+L359*$K359</f>
        <v>0</v>
      </c>
      <c r="M360" s="2">
        <f t="shared" ref="M360" si="511">M357*$K357+M358*$K358+M359*$K359</f>
        <v>21</v>
      </c>
      <c r="N360" s="2">
        <f t="shared" ref="N360" si="512">N357*$K357+N358*$K358+N359*$K359</f>
        <v>100</v>
      </c>
      <c r="O360" s="2">
        <f t="shared" ref="O360" si="513">O357*$K357+O358*$K358+O359*$K359</f>
        <v>106</v>
      </c>
      <c r="P360" s="2">
        <f t="shared" ref="P360" si="514">P357*$K357+P358*$K358+P359*$K359</f>
        <v>71</v>
      </c>
      <c r="Q360" s="2">
        <f t="shared" ref="Q360" si="515">Q357*$K357+Q358*$K358+Q359*$K359</f>
        <v>50</v>
      </c>
      <c r="R360" s="2">
        <f t="shared" ref="R360" si="516">R357*$K357+R358*$K358+R359*$K359</f>
        <v>6</v>
      </c>
      <c r="S360" s="2">
        <f t="shared" si="508"/>
        <v>354</v>
      </c>
      <c r="U360" s="3">
        <f t="shared" si="509"/>
        <v>0</v>
      </c>
    </row>
    <row r="361" spans="1:21" s="2" customFormat="1" ht="14.25" customHeight="1">
      <c r="A361" s="2" t="s">
        <v>328</v>
      </c>
      <c r="B361" s="2" t="s">
        <v>348</v>
      </c>
      <c r="C361" s="20">
        <v>46111</v>
      </c>
      <c r="D361" s="2" t="s">
        <v>165</v>
      </c>
      <c r="E361" s="2" t="s">
        <v>115</v>
      </c>
      <c r="F361" s="2" t="s">
        <v>163</v>
      </c>
      <c r="G361" s="2" t="s">
        <v>117</v>
      </c>
      <c r="H361" s="2" t="s">
        <v>352</v>
      </c>
      <c r="I361" s="2" t="s">
        <v>116</v>
      </c>
      <c r="J361" s="2" t="s">
        <v>20</v>
      </c>
      <c r="L361" s="2">
        <v>13</v>
      </c>
      <c r="M361" s="2">
        <v>31</v>
      </c>
      <c r="N361" s="2">
        <v>56</v>
      </c>
      <c r="O361" s="2">
        <v>55</v>
      </c>
      <c r="P361" s="2">
        <v>55</v>
      </c>
      <c r="Q361" s="2">
        <v>24</v>
      </c>
      <c r="R361" s="2">
        <v>17</v>
      </c>
      <c r="S361" s="2">
        <f>SUM(L361:R361)</f>
        <v>251</v>
      </c>
      <c r="U361" s="3">
        <f t="shared" si="509"/>
        <v>0</v>
      </c>
    </row>
    <row r="362" spans="1:21" s="2" customFormat="1" ht="14.25" customHeight="1">
      <c r="A362" s="2" t="s">
        <v>329</v>
      </c>
      <c r="B362" s="2" t="s">
        <v>348</v>
      </c>
      <c r="C362" s="20">
        <v>46111</v>
      </c>
      <c r="D362" s="2" t="s">
        <v>165</v>
      </c>
      <c r="E362" s="2" t="s">
        <v>115</v>
      </c>
      <c r="F362" s="2" t="s">
        <v>163</v>
      </c>
      <c r="G362" s="2" t="s">
        <v>117</v>
      </c>
      <c r="H362" s="2" t="s">
        <v>352</v>
      </c>
      <c r="I362" s="2" t="s">
        <v>116</v>
      </c>
      <c r="J362" s="2" t="s">
        <v>22</v>
      </c>
      <c r="L362" s="2">
        <f>SUM(L360:L361)</f>
        <v>13</v>
      </c>
      <c r="M362" s="2">
        <f t="shared" ref="M362:R362" si="517">SUM(M360:M361)</f>
        <v>52</v>
      </c>
      <c r="N362" s="2">
        <f t="shared" si="517"/>
        <v>156</v>
      </c>
      <c r="O362" s="2">
        <f t="shared" si="517"/>
        <v>161</v>
      </c>
      <c r="P362" s="2">
        <f t="shared" si="517"/>
        <v>126</v>
      </c>
      <c r="Q362" s="2">
        <f t="shared" si="517"/>
        <v>74</v>
      </c>
      <c r="R362" s="2">
        <f t="shared" si="517"/>
        <v>23</v>
      </c>
      <c r="S362" s="2">
        <f>SUM(L362:R362)</f>
        <v>605</v>
      </c>
      <c r="T362" s="2">
        <v>17.5</v>
      </c>
      <c r="U362" s="3">
        <f>S362*T362</f>
        <v>10587.5</v>
      </c>
    </row>
    <row r="363" spans="1:21" s="7" customFormat="1" ht="14.25" customHeight="1">
      <c r="A363" s="7" t="s">
        <v>330</v>
      </c>
      <c r="B363" s="7" t="s">
        <v>348</v>
      </c>
      <c r="C363" s="21">
        <v>46111</v>
      </c>
      <c r="D363" s="7" t="s">
        <v>164</v>
      </c>
      <c r="E363" s="7" t="s">
        <v>115</v>
      </c>
      <c r="F363" s="7" t="s">
        <v>166</v>
      </c>
      <c r="G363" s="7" t="s">
        <v>117</v>
      </c>
      <c r="H363" s="2" t="s">
        <v>352</v>
      </c>
      <c r="I363" s="7" t="s">
        <v>116</v>
      </c>
      <c r="J363" s="7" t="s">
        <v>17</v>
      </c>
      <c r="K363" s="7">
        <v>4</v>
      </c>
      <c r="M363" s="7">
        <v>1</v>
      </c>
      <c r="N363" s="7">
        <v>2</v>
      </c>
      <c r="O363" s="7">
        <v>3</v>
      </c>
      <c r="P363" s="7">
        <v>2</v>
      </c>
      <c r="Q363" s="7">
        <v>1</v>
      </c>
      <c r="R363" s="7">
        <v>1</v>
      </c>
      <c r="S363" s="7">
        <f t="shared" ref="S363:S366" si="518">SUM(L363:R363)</f>
        <v>10</v>
      </c>
      <c r="U363" s="8">
        <f t="shared" ref="U363:U367" si="519">S363*T363</f>
        <v>0</v>
      </c>
    </row>
    <row r="364" spans="1:21" s="7" customFormat="1" ht="14.25" customHeight="1">
      <c r="A364" s="7" t="s">
        <v>331</v>
      </c>
      <c r="B364" s="7" t="s">
        <v>348</v>
      </c>
      <c r="C364" s="21">
        <v>46111</v>
      </c>
      <c r="D364" s="7" t="s">
        <v>164</v>
      </c>
      <c r="E364" s="7" t="s">
        <v>115</v>
      </c>
      <c r="F364" s="7" t="s">
        <v>166</v>
      </c>
      <c r="G364" s="7" t="s">
        <v>117</v>
      </c>
      <c r="H364" s="2" t="s">
        <v>352</v>
      </c>
      <c r="I364" s="7" t="s">
        <v>116</v>
      </c>
      <c r="J364" s="7" t="s">
        <v>18</v>
      </c>
      <c r="K364" s="7">
        <v>7</v>
      </c>
      <c r="M364" s="7">
        <v>1</v>
      </c>
      <c r="N364" s="7">
        <v>2</v>
      </c>
      <c r="O364" s="7">
        <v>2</v>
      </c>
      <c r="P364" s="7">
        <v>2</v>
      </c>
      <c r="Q364" s="7">
        <v>1</v>
      </c>
      <c r="S364" s="7">
        <f t="shared" si="518"/>
        <v>8</v>
      </c>
      <c r="U364" s="8">
        <f t="shared" si="519"/>
        <v>0</v>
      </c>
    </row>
    <row r="365" spans="1:21" s="7" customFormat="1" ht="14.25" customHeight="1">
      <c r="A365" s="7" t="s">
        <v>332</v>
      </c>
      <c r="B365" s="7" t="s">
        <v>348</v>
      </c>
      <c r="C365" s="21">
        <v>46111</v>
      </c>
      <c r="D365" s="7" t="s">
        <v>164</v>
      </c>
      <c r="E365" s="7" t="s">
        <v>115</v>
      </c>
      <c r="F365" s="7" t="s">
        <v>166</v>
      </c>
      <c r="G365" s="7" t="s">
        <v>117</v>
      </c>
      <c r="H365" s="2" t="s">
        <v>352</v>
      </c>
      <c r="I365" s="7" t="s">
        <v>116</v>
      </c>
      <c r="J365" s="7" t="s">
        <v>130</v>
      </c>
      <c r="K365" s="7">
        <v>7</v>
      </c>
      <c r="N365" s="7">
        <v>2</v>
      </c>
      <c r="O365" s="7">
        <v>2</v>
      </c>
      <c r="P365" s="7">
        <v>1</v>
      </c>
      <c r="Q365" s="7">
        <v>1</v>
      </c>
      <c r="S365" s="7">
        <f t="shared" si="518"/>
        <v>6</v>
      </c>
      <c r="U365" s="8">
        <f t="shared" si="519"/>
        <v>0</v>
      </c>
    </row>
    <row r="366" spans="1:21" s="7" customFormat="1" ht="14.25" customHeight="1">
      <c r="A366" s="7" t="s">
        <v>333</v>
      </c>
      <c r="B366" s="7" t="s">
        <v>348</v>
      </c>
      <c r="C366" s="21">
        <v>46111</v>
      </c>
      <c r="D366" s="7" t="s">
        <v>164</v>
      </c>
      <c r="E366" s="7" t="s">
        <v>115</v>
      </c>
      <c r="F366" s="7" t="s">
        <v>166</v>
      </c>
      <c r="G366" s="7" t="s">
        <v>117</v>
      </c>
      <c r="H366" s="2" t="s">
        <v>352</v>
      </c>
      <c r="I366" s="7" t="s">
        <v>116</v>
      </c>
      <c r="J366" s="7" t="s">
        <v>19</v>
      </c>
      <c r="L366" s="7">
        <f t="shared" ref="L366" si="520">L363*$K363+L364*$K364+L365*$K365</f>
        <v>0</v>
      </c>
      <c r="M366" s="7">
        <f t="shared" ref="M366" si="521">M363*$K363+M364*$K364+M365*$K365</f>
        <v>11</v>
      </c>
      <c r="N366" s="7">
        <f t="shared" ref="N366" si="522">N363*$K363+N364*$K364+N365*$K365</f>
        <v>36</v>
      </c>
      <c r="O366" s="7">
        <f t="shared" ref="O366" si="523">O363*$K363+O364*$K364+O365*$K365</f>
        <v>40</v>
      </c>
      <c r="P366" s="7">
        <f t="shared" ref="P366" si="524">P363*$K363+P364*$K364+P365*$K365</f>
        <v>29</v>
      </c>
      <c r="Q366" s="7">
        <f t="shared" ref="Q366" si="525">Q363*$K363+Q364*$K364+Q365*$K365</f>
        <v>18</v>
      </c>
      <c r="R366" s="7">
        <f t="shared" ref="R366" si="526">R363*$K363+R364*$K364+R365*$K365</f>
        <v>4</v>
      </c>
      <c r="S366" s="7">
        <f t="shared" si="518"/>
        <v>138</v>
      </c>
      <c r="U366" s="8">
        <f t="shared" si="519"/>
        <v>0</v>
      </c>
    </row>
    <row r="367" spans="1:21" s="7" customFormat="1" ht="14.25" customHeight="1">
      <c r="A367" s="7" t="s">
        <v>334</v>
      </c>
      <c r="B367" s="7" t="s">
        <v>348</v>
      </c>
      <c r="C367" s="21">
        <v>46111</v>
      </c>
      <c r="D367" s="7" t="s">
        <v>164</v>
      </c>
      <c r="E367" s="7" t="s">
        <v>115</v>
      </c>
      <c r="F367" s="7" t="s">
        <v>166</v>
      </c>
      <c r="G367" s="7" t="s">
        <v>117</v>
      </c>
      <c r="H367" s="2" t="s">
        <v>352</v>
      </c>
      <c r="I367" s="7" t="s">
        <v>116</v>
      </c>
      <c r="J367" s="7" t="s">
        <v>20</v>
      </c>
      <c r="L367" s="7">
        <v>5</v>
      </c>
      <c r="M367" s="7">
        <v>14</v>
      </c>
      <c r="N367" s="7">
        <v>27</v>
      </c>
      <c r="O367" s="7">
        <v>27</v>
      </c>
      <c r="P367" s="7">
        <v>26</v>
      </c>
      <c r="Q367" s="7">
        <v>11</v>
      </c>
      <c r="R367" s="7">
        <v>7</v>
      </c>
      <c r="S367" s="7">
        <f>SUM(L367:R367)</f>
        <v>117</v>
      </c>
      <c r="U367" s="8">
        <f t="shared" si="519"/>
        <v>0</v>
      </c>
    </row>
    <row r="368" spans="1:21" s="7" customFormat="1" ht="14.25" customHeight="1">
      <c r="A368" s="7" t="s">
        <v>335</v>
      </c>
      <c r="B368" s="7" t="s">
        <v>348</v>
      </c>
      <c r="C368" s="21">
        <v>46111</v>
      </c>
      <c r="D368" s="7" t="s">
        <v>164</v>
      </c>
      <c r="E368" s="7" t="s">
        <v>115</v>
      </c>
      <c r="F368" s="7" t="s">
        <v>166</v>
      </c>
      <c r="G368" s="7" t="s">
        <v>117</v>
      </c>
      <c r="H368" s="2" t="s">
        <v>352</v>
      </c>
      <c r="I368" s="7" t="s">
        <v>116</v>
      </c>
      <c r="J368" s="7" t="s">
        <v>22</v>
      </c>
      <c r="L368" s="7">
        <f>SUM(L366:L367)</f>
        <v>5</v>
      </c>
      <c r="M368" s="7">
        <f t="shared" ref="M368:R368" si="527">SUM(M366:M367)</f>
        <v>25</v>
      </c>
      <c r="N368" s="7">
        <f t="shared" si="527"/>
        <v>63</v>
      </c>
      <c r="O368" s="7">
        <f t="shared" si="527"/>
        <v>67</v>
      </c>
      <c r="P368" s="7">
        <f t="shared" si="527"/>
        <v>55</v>
      </c>
      <c r="Q368" s="7">
        <f t="shared" si="527"/>
        <v>29</v>
      </c>
      <c r="R368" s="7">
        <f t="shared" si="527"/>
        <v>11</v>
      </c>
      <c r="S368" s="7">
        <f>SUM(L368:R368)</f>
        <v>255</v>
      </c>
      <c r="T368" s="7">
        <v>17.5</v>
      </c>
      <c r="U368" s="8">
        <f>S368*T368</f>
        <v>4462.5</v>
      </c>
    </row>
    <row r="369" spans="1:21" s="2" customFormat="1" ht="14.25" customHeight="1">
      <c r="A369" s="2" t="s">
        <v>336</v>
      </c>
      <c r="B369" s="2" t="s">
        <v>348</v>
      </c>
      <c r="C369" s="20">
        <v>46111</v>
      </c>
      <c r="D369" s="2" t="s">
        <v>167</v>
      </c>
      <c r="E369" s="2" t="s">
        <v>115</v>
      </c>
      <c r="F369" s="2" t="s">
        <v>163</v>
      </c>
      <c r="G369" s="2" t="s">
        <v>123</v>
      </c>
      <c r="H369" s="2" t="s">
        <v>352</v>
      </c>
      <c r="I369" s="2" t="s">
        <v>124</v>
      </c>
      <c r="J369" s="2" t="s">
        <v>17</v>
      </c>
      <c r="K369" s="2">
        <v>8</v>
      </c>
      <c r="M369" s="2">
        <v>2</v>
      </c>
      <c r="N369" s="2">
        <v>3</v>
      </c>
      <c r="O369" s="2">
        <v>3</v>
      </c>
      <c r="P369" s="2">
        <v>3</v>
      </c>
      <c r="Q369" s="2">
        <v>1</v>
      </c>
      <c r="R369" s="2">
        <v>1</v>
      </c>
      <c r="S369" s="2">
        <f t="shared" ref="S369:S372" si="528">SUM(L369:R369)</f>
        <v>13</v>
      </c>
      <c r="U369" s="3">
        <f t="shared" ref="U369:U373" si="529">S369*T369</f>
        <v>0</v>
      </c>
    </row>
    <row r="370" spans="1:21" s="2" customFormat="1" ht="14.25" customHeight="1">
      <c r="A370" s="2" t="s">
        <v>337</v>
      </c>
      <c r="B370" s="2" t="s">
        <v>348</v>
      </c>
      <c r="C370" s="20">
        <v>46111</v>
      </c>
      <c r="D370" s="2" t="s">
        <v>167</v>
      </c>
      <c r="E370" s="2" t="s">
        <v>115</v>
      </c>
      <c r="F370" s="2" t="s">
        <v>163</v>
      </c>
      <c r="G370" s="2" t="s">
        <v>123</v>
      </c>
      <c r="H370" s="2" t="s">
        <v>352</v>
      </c>
      <c r="I370" s="2" t="s">
        <v>124</v>
      </c>
      <c r="J370" s="2" t="s">
        <v>18</v>
      </c>
      <c r="K370" s="2">
        <v>24</v>
      </c>
      <c r="M370" s="2">
        <v>1</v>
      </c>
      <c r="N370" s="2">
        <v>2</v>
      </c>
      <c r="O370" s="2">
        <v>2</v>
      </c>
      <c r="P370" s="2">
        <v>2</v>
      </c>
      <c r="Q370" s="2">
        <v>1</v>
      </c>
      <c r="S370" s="2">
        <f t="shared" si="528"/>
        <v>8</v>
      </c>
      <c r="U370" s="3">
        <f t="shared" si="529"/>
        <v>0</v>
      </c>
    </row>
    <row r="371" spans="1:21" s="2" customFormat="1" ht="14.25" customHeight="1">
      <c r="A371" s="2" t="s">
        <v>338</v>
      </c>
      <c r="B371" s="2" t="s">
        <v>348</v>
      </c>
      <c r="C371" s="20">
        <v>46111</v>
      </c>
      <c r="D371" s="2" t="s">
        <v>167</v>
      </c>
      <c r="E371" s="2" t="s">
        <v>115</v>
      </c>
      <c r="F371" s="2" t="s">
        <v>163</v>
      </c>
      <c r="G371" s="2" t="s">
        <v>123</v>
      </c>
      <c r="H371" s="2" t="s">
        <v>352</v>
      </c>
      <c r="I371" s="2" t="s">
        <v>124</v>
      </c>
      <c r="J371" s="2" t="s">
        <v>130</v>
      </c>
      <c r="K371" s="2">
        <v>36</v>
      </c>
      <c r="N371" s="2">
        <v>2</v>
      </c>
      <c r="O371" s="2">
        <v>2</v>
      </c>
      <c r="P371" s="2">
        <v>1</v>
      </c>
      <c r="Q371" s="2">
        <v>1</v>
      </c>
      <c r="S371" s="2">
        <f t="shared" si="528"/>
        <v>6</v>
      </c>
      <c r="U371" s="3">
        <f t="shared" si="529"/>
        <v>0</v>
      </c>
    </row>
    <row r="372" spans="1:21" s="2" customFormat="1" ht="14.25" customHeight="1">
      <c r="A372" s="2" t="s">
        <v>339</v>
      </c>
      <c r="B372" s="2" t="s">
        <v>348</v>
      </c>
      <c r="C372" s="20">
        <v>46111</v>
      </c>
      <c r="D372" s="2" t="s">
        <v>167</v>
      </c>
      <c r="E372" s="2" t="s">
        <v>115</v>
      </c>
      <c r="F372" s="2" t="s">
        <v>163</v>
      </c>
      <c r="G372" s="2" t="s">
        <v>123</v>
      </c>
      <c r="H372" s="2" t="s">
        <v>352</v>
      </c>
      <c r="I372" s="2" t="s">
        <v>124</v>
      </c>
      <c r="J372" s="2" t="s">
        <v>19</v>
      </c>
      <c r="L372" s="2">
        <f t="shared" ref="L372" si="530">L369*$K369+L370*$K370+L371*$K371</f>
        <v>0</v>
      </c>
      <c r="M372" s="2">
        <f t="shared" ref="M372" si="531">M369*$K369+M370*$K370+M371*$K371</f>
        <v>40</v>
      </c>
      <c r="N372" s="2">
        <f t="shared" ref="N372" si="532">N369*$K369+N370*$K370+N371*$K371</f>
        <v>144</v>
      </c>
      <c r="O372" s="2">
        <f t="shared" ref="O372" si="533">O369*$K369+O370*$K370+O371*$K371</f>
        <v>144</v>
      </c>
      <c r="P372" s="2">
        <f t="shared" ref="P372" si="534">P369*$K369+P370*$K370+P371*$K371</f>
        <v>108</v>
      </c>
      <c r="Q372" s="2">
        <f t="shared" ref="Q372" si="535">Q369*$K369+Q370*$K370+Q371*$K371</f>
        <v>68</v>
      </c>
      <c r="R372" s="2">
        <f t="shared" ref="R372" si="536">R369*$K369+R370*$K370+R371*$K371</f>
        <v>8</v>
      </c>
      <c r="S372" s="2">
        <f t="shared" si="528"/>
        <v>512</v>
      </c>
      <c r="U372" s="3">
        <f t="shared" si="529"/>
        <v>0</v>
      </c>
    </row>
    <row r="373" spans="1:21" s="2" customFormat="1" ht="14.25" customHeight="1">
      <c r="A373" s="2" t="s">
        <v>340</v>
      </c>
      <c r="B373" s="2" t="s">
        <v>348</v>
      </c>
      <c r="C373" s="20">
        <v>46111</v>
      </c>
      <c r="D373" s="2" t="s">
        <v>167</v>
      </c>
      <c r="E373" s="2" t="s">
        <v>115</v>
      </c>
      <c r="F373" s="2" t="s">
        <v>163</v>
      </c>
      <c r="G373" s="2" t="s">
        <v>123</v>
      </c>
      <c r="H373" s="2" t="s">
        <v>352</v>
      </c>
      <c r="I373" s="2" t="s">
        <v>124</v>
      </c>
      <c r="J373" s="2" t="s">
        <v>20</v>
      </c>
      <c r="L373" s="2">
        <v>16</v>
      </c>
      <c r="M373" s="2">
        <v>34</v>
      </c>
      <c r="N373" s="2">
        <v>66</v>
      </c>
      <c r="O373" s="2">
        <v>73</v>
      </c>
      <c r="P373" s="2">
        <v>64</v>
      </c>
      <c r="Q373" s="2">
        <v>31</v>
      </c>
      <c r="R373" s="2">
        <v>25</v>
      </c>
      <c r="S373" s="2">
        <f>SUM(L373:R373)</f>
        <v>309</v>
      </c>
      <c r="U373" s="3">
        <f t="shared" si="529"/>
        <v>0</v>
      </c>
    </row>
    <row r="374" spans="1:21" s="2" customFormat="1" ht="14.25" customHeight="1">
      <c r="A374" s="2" t="s">
        <v>341</v>
      </c>
      <c r="B374" s="2" t="s">
        <v>348</v>
      </c>
      <c r="C374" s="20">
        <v>46111</v>
      </c>
      <c r="D374" s="2" t="s">
        <v>167</v>
      </c>
      <c r="E374" s="2" t="s">
        <v>115</v>
      </c>
      <c r="F374" s="2" t="s">
        <v>163</v>
      </c>
      <c r="G374" s="2" t="s">
        <v>123</v>
      </c>
      <c r="H374" s="2" t="s">
        <v>352</v>
      </c>
      <c r="I374" s="2" t="s">
        <v>124</v>
      </c>
      <c r="J374" s="2" t="s">
        <v>22</v>
      </c>
      <c r="L374" s="2">
        <f>SUM(L372:L373)</f>
        <v>16</v>
      </c>
      <c r="M374" s="2">
        <f t="shared" ref="M374:R374" si="537">SUM(M372:M373)</f>
        <v>74</v>
      </c>
      <c r="N374" s="2">
        <f t="shared" si="537"/>
        <v>210</v>
      </c>
      <c r="O374" s="2">
        <f t="shared" si="537"/>
        <v>217</v>
      </c>
      <c r="P374" s="2">
        <f t="shared" si="537"/>
        <v>172</v>
      </c>
      <c r="Q374" s="2">
        <f t="shared" si="537"/>
        <v>99</v>
      </c>
      <c r="R374" s="2">
        <f t="shared" si="537"/>
        <v>33</v>
      </c>
      <c r="S374" s="2">
        <f>SUM(L374:R374)</f>
        <v>821</v>
      </c>
      <c r="T374" s="2">
        <v>17.5</v>
      </c>
      <c r="U374" s="3">
        <f>S374*T374</f>
        <v>14367.5</v>
      </c>
    </row>
    <row r="375" spans="1:21" s="7" customFormat="1" ht="14.25" customHeight="1">
      <c r="A375" s="7" t="s">
        <v>342</v>
      </c>
      <c r="B375" s="7" t="s">
        <v>348</v>
      </c>
      <c r="C375" s="21">
        <v>46111</v>
      </c>
      <c r="D375" s="7" t="s">
        <v>168</v>
      </c>
      <c r="E375" s="7" t="s">
        <v>115</v>
      </c>
      <c r="F375" s="7" t="s">
        <v>166</v>
      </c>
      <c r="G375" s="7" t="s">
        <v>123</v>
      </c>
      <c r="H375" s="2" t="s">
        <v>352</v>
      </c>
      <c r="I375" s="7" t="s">
        <v>124</v>
      </c>
      <c r="J375" s="7" t="s">
        <v>17</v>
      </c>
      <c r="K375" s="7">
        <v>3</v>
      </c>
      <c r="M375" s="7">
        <v>2</v>
      </c>
      <c r="N375" s="7">
        <v>3</v>
      </c>
      <c r="O375" s="7">
        <v>3</v>
      </c>
      <c r="P375" s="7">
        <v>3</v>
      </c>
      <c r="Q375" s="7">
        <v>1</v>
      </c>
      <c r="R375" s="7">
        <v>1</v>
      </c>
      <c r="S375" s="7">
        <f t="shared" ref="S375:S378" si="538">SUM(L375:R375)</f>
        <v>13</v>
      </c>
      <c r="U375" s="8">
        <f t="shared" ref="U375:U379" si="539">S375*T375</f>
        <v>0</v>
      </c>
    </row>
    <row r="376" spans="1:21" s="7" customFormat="1" ht="14.25" customHeight="1">
      <c r="A376" s="7" t="s">
        <v>343</v>
      </c>
      <c r="B376" s="7" t="s">
        <v>348</v>
      </c>
      <c r="C376" s="21">
        <v>46111</v>
      </c>
      <c r="D376" s="7" t="s">
        <v>168</v>
      </c>
      <c r="E376" s="7" t="s">
        <v>115</v>
      </c>
      <c r="F376" s="7" t="s">
        <v>166</v>
      </c>
      <c r="G376" s="7" t="s">
        <v>123</v>
      </c>
      <c r="H376" s="2" t="s">
        <v>352</v>
      </c>
      <c r="I376" s="7" t="s">
        <v>124</v>
      </c>
      <c r="J376" s="7" t="s">
        <v>18</v>
      </c>
      <c r="K376" s="7">
        <v>6</v>
      </c>
      <c r="M376" s="7">
        <v>1</v>
      </c>
      <c r="N376" s="7">
        <v>2</v>
      </c>
      <c r="O376" s="7">
        <v>2</v>
      </c>
      <c r="P376" s="7">
        <v>2</v>
      </c>
      <c r="Q376" s="7">
        <v>1</v>
      </c>
      <c r="S376" s="7">
        <f t="shared" si="538"/>
        <v>8</v>
      </c>
      <c r="U376" s="8">
        <f t="shared" si="539"/>
        <v>0</v>
      </c>
    </row>
    <row r="377" spans="1:21" s="7" customFormat="1" ht="14.25" customHeight="1">
      <c r="A377" s="7" t="s">
        <v>344</v>
      </c>
      <c r="B377" s="7" t="s">
        <v>348</v>
      </c>
      <c r="C377" s="21">
        <v>46111</v>
      </c>
      <c r="D377" s="7" t="s">
        <v>168</v>
      </c>
      <c r="E377" s="7" t="s">
        <v>115</v>
      </c>
      <c r="F377" s="7" t="s">
        <v>166</v>
      </c>
      <c r="G377" s="7" t="s">
        <v>123</v>
      </c>
      <c r="H377" s="2" t="s">
        <v>352</v>
      </c>
      <c r="I377" s="7" t="s">
        <v>124</v>
      </c>
      <c r="J377" s="7" t="s">
        <v>130</v>
      </c>
      <c r="K377" s="7">
        <v>12</v>
      </c>
      <c r="N377" s="7">
        <v>2</v>
      </c>
      <c r="O377" s="7">
        <v>2</v>
      </c>
      <c r="P377" s="7">
        <v>1</v>
      </c>
      <c r="Q377" s="7">
        <v>1</v>
      </c>
      <c r="S377" s="7">
        <f t="shared" si="538"/>
        <v>6</v>
      </c>
      <c r="U377" s="8">
        <f t="shared" si="539"/>
        <v>0</v>
      </c>
    </row>
    <row r="378" spans="1:21" s="7" customFormat="1" ht="14.25" customHeight="1">
      <c r="A378" s="7" t="s">
        <v>345</v>
      </c>
      <c r="B378" s="7" t="s">
        <v>348</v>
      </c>
      <c r="C378" s="21">
        <v>46111</v>
      </c>
      <c r="D378" s="7" t="s">
        <v>168</v>
      </c>
      <c r="E378" s="7" t="s">
        <v>115</v>
      </c>
      <c r="F378" s="7" t="s">
        <v>166</v>
      </c>
      <c r="G378" s="7" t="s">
        <v>123</v>
      </c>
      <c r="H378" s="2" t="s">
        <v>352</v>
      </c>
      <c r="I378" s="7" t="s">
        <v>124</v>
      </c>
      <c r="J378" s="7" t="s">
        <v>19</v>
      </c>
      <c r="L378" s="7">
        <f t="shared" ref="L378" si="540">L375*$K375+L376*$K376+L377*$K377</f>
        <v>0</v>
      </c>
      <c r="M378" s="7">
        <f t="shared" ref="M378" si="541">M375*$K375+M376*$K376+M377*$K377</f>
        <v>12</v>
      </c>
      <c r="N378" s="7">
        <f t="shared" ref="N378" si="542">N375*$K375+N376*$K376+N377*$K377</f>
        <v>45</v>
      </c>
      <c r="O378" s="7">
        <f t="shared" ref="O378" si="543">O375*$K375+O376*$K376+O377*$K377</f>
        <v>45</v>
      </c>
      <c r="P378" s="7">
        <f t="shared" ref="P378" si="544">P375*$K375+P376*$K376+P377*$K377</f>
        <v>33</v>
      </c>
      <c r="Q378" s="7">
        <f t="shared" ref="Q378" si="545">Q375*$K375+Q376*$K376+Q377*$K377</f>
        <v>21</v>
      </c>
      <c r="R378" s="7">
        <f t="shared" ref="R378" si="546">R375*$K375+R376*$K376+R377*$K377</f>
        <v>3</v>
      </c>
      <c r="S378" s="7">
        <f t="shared" si="538"/>
        <v>159</v>
      </c>
      <c r="U378" s="8">
        <f t="shared" si="539"/>
        <v>0</v>
      </c>
    </row>
    <row r="379" spans="1:21" s="7" customFormat="1" ht="14.25" customHeight="1">
      <c r="A379" s="7" t="s">
        <v>346</v>
      </c>
      <c r="B379" s="7" t="s">
        <v>348</v>
      </c>
      <c r="C379" s="21">
        <v>46111</v>
      </c>
      <c r="D379" s="7" t="s">
        <v>168</v>
      </c>
      <c r="E379" s="7" t="s">
        <v>115</v>
      </c>
      <c r="F379" s="7" t="s">
        <v>166</v>
      </c>
      <c r="G379" s="7" t="s">
        <v>123</v>
      </c>
      <c r="H379" s="2" t="s">
        <v>352</v>
      </c>
      <c r="I379" s="7" t="s">
        <v>124</v>
      </c>
      <c r="J379" s="7" t="s">
        <v>20</v>
      </c>
      <c r="L379" s="7">
        <v>6</v>
      </c>
      <c r="M379" s="7">
        <v>13</v>
      </c>
      <c r="N379" s="7">
        <v>26</v>
      </c>
      <c r="O379" s="7">
        <v>29</v>
      </c>
      <c r="P379" s="7">
        <v>26</v>
      </c>
      <c r="Q379" s="7">
        <v>12</v>
      </c>
      <c r="R379" s="7">
        <v>8</v>
      </c>
      <c r="S379" s="7">
        <f>SUM(L379:R379)</f>
        <v>120</v>
      </c>
      <c r="U379" s="8">
        <f t="shared" si="539"/>
        <v>0</v>
      </c>
    </row>
    <row r="380" spans="1:21" s="7" customFormat="1" ht="14.25" customHeight="1">
      <c r="A380" s="7" t="s">
        <v>347</v>
      </c>
      <c r="B380" s="7" t="s">
        <v>348</v>
      </c>
      <c r="C380" s="21">
        <v>46111</v>
      </c>
      <c r="D380" s="7" t="s">
        <v>168</v>
      </c>
      <c r="E380" s="7" t="s">
        <v>115</v>
      </c>
      <c r="F380" s="7" t="s">
        <v>166</v>
      </c>
      <c r="G380" s="7" t="s">
        <v>123</v>
      </c>
      <c r="H380" s="2" t="s">
        <v>352</v>
      </c>
      <c r="I380" s="7" t="s">
        <v>124</v>
      </c>
      <c r="J380" s="7" t="s">
        <v>22</v>
      </c>
      <c r="L380" s="7">
        <f>SUM(L378:L379)</f>
        <v>6</v>
      </c>
      <c r="M380" s="7">
        <f t="shared" ref="M380:R380" si="547">SUM(M378:M379)</f>
        <v>25</v>
      </c>
      <c r="N380" s="7">
        <f t="shared" si="547"/>
        <v>71</v>
      </c>
      <c r="O380" s="7">
        <f t="shared" si="547"/>
        <v>74</v>
      </c>
      <c r="P380" s="7">
        <f t="shared" si="547"/>
        <v>59</v>
      </c>
      <c r="Q380" s="7">
        <f t="shared" si="547"/>
        <v>33</v>
      </c>
      <c r="R380" s="7">
        <f t="shared" si="547"/>
        <v>11</v>
      </c>
      <c r="S380" s="7">
        <f>SUM(L380:R380)</f>
        <v>279</v>
      </c>
      <c r="T380" s="7">
        <v>17.5</v>
      </c>
      <c r="U380" s="8">
        <f>S380*T380</f>
        <v>4882.5</v>
      </c>
    </row>
  </sheetData>
  <autoFilter ref="A3:U380" xr:uid="{00000000-0001-0000-0000-000000000000}"/>
  <phoneticPr fontId="6" type="noConversion"/>
  <printOptions horizontalCentered="1"/>
  <pageMargins left="0.25" right="0.25" top="0.875" bottom="0.75" header="0.3" footer="0.3"/>
  <pageSetup paperSize="9" scale="36" fitToHeight="0" orientation="landscape" r:id="rId1"/>
  <headerFooter scaleWithDoc="0">
    <oddHeader>&amp;L&amp;G&amp;R&amp;"Euclid Circular A SemiBold,Regular"&amp;16&amp;K000000[THE LOYALIST - SS24 SROP 2]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8C418-1BAE-4444-851D-46BCD20B7830}">
  <sheetPr>
    <pageSetUpPr fitToPage="1"/>
  </sheetPr>
  <dimension ref="A2:L96"/>
  <sheetViews>
    <sheetView zoomScale="85" zoomScaleNormal="85" zoomScalePageLayoutView="55" workbookViewId="0">
      <selection activeCell="B73" sqref="B73"/>
    </sheetView>
  </sheetViews>
  <sheetFormatPr defaultColWidth="8.7109375" defaultRowHeight="14.25" customHeight="1"/>
  <cols>
    <col min="1" max="1" width="17.140625" style="11" bestFit="1" customWidth="1"/>
    <col min="2" max="2" width="91.42578125" style="10" bestFit="1" customWidth="1"/>
    <col min="3" max="4" width="19.7109375" style="10" customWidth="1"/>
    <col min="5" max="5" width="14.7109375" style="10" customWidth="1"/>
    <col min="6" max="6" width="8.28515625" style="10" bestFit="1" customWidth="1"/>
    <col min="7" max="7" width="10.42578125" style="10" customWidth="1"/>
    <col min="8" max="8" width="17.28515625" style="10" customWidth="1"/>
    <col min="9" max="9" width="11.28515625" style="10" bestFit="1" customWidth="1"/>
    <col min="10" max="10" width="8.5703125" style="10" customWidth="1"/>
    <col min="11" max="11" width="18.7109375" style="10" bestFit="1" customWidth="1"/>
    <col min="12" max="12" width="18.7109375" style="10" customWidth="1"/>
    <col min="13" max="13" width="58.42578125" style="10" customWidth="1"/>
    <col min="14" max="16384" width="8.7109375" style="10"/>
  </cols>
  <sheetData>
    <row r="2" spans="1:12" s="13" customFormat="1">
      <c r="A2" s="12" t="s">
        <v>32</v>
      </c>
      <c r="B2" s="13" t="s">
        <v>39</v>
      </c>
      <c r="G2" s="14"/>
      <c r="H2" s="14"/>
      <c r="I2" s="15"/>
      <c r="K2" s="15"/>
      <c r="L2" s="15"/>
    </row>
    <row r="3" spans="1:12">
      <c r="A3" s="12" t="s">
        <v>41</v>
      </c>
      <c r="B3" s="13" t="s">
        <v>43</v>
      </c>
      <c r="C3" s="13"/>
      <c r="D3" s="13"/>
      <c r="E3" s="13"/>
      <c r="F3" s="13"/>
      <c r="G3" s="14"/>
      <c r="H3" s="14"/>
      <c r="I3" s="15"/>
      <c r="J3" s="13"/>
      <c r="K3" s="13"/>
      <c r="L3" s="16"/>
    </row>
    <row r="4" spans="1:12">
      <c r="A4" s="12" t="s">
        <v>44</v>
      </c>
      <c r="B4" s="13" t="s">
        <v>45</v>
      </c>
      <c r="C4" s="13"/>
      <c r="D4" s="13"/>
      <c r="E4" s="13"/>
      <c r="F4" s="13"/>
      <c r="G4" s="14"/>
      <c r="H4" s="14"/>
      <c r="I4" s="15"/>
      <c r="J4" s="13"/>
      <c r="K4" s="13"/>
      <c r="L4" s="16"/>
    </row>
    <row r="5" spans="1:12">
      <c r="A5" s="12" t="s">
        <v>48</v>
      </c>
      <c r="B5" s="13" t="s">
        <v>39</v>
      </c>
      <c r="C5" s="13"/>
      <c r="D5" s="13"/>
      <c r="E5" s="13"/>
      <c r="F5" s="13"/>
      <c r="G5" s="14"/>
      <c r="H5" s="14"/>
      <c r="I5" s="15"/>
      <c r="J5" s="13"/>
      <c r="K5" s="13"/>
      <c r="L5" s="16"/>
    </row>
    <row r="6" spans="1:12">
      <c r="A6" s="12" t="s">
        <v>55</v>
      </c>
      <c r="B6" s="13" t="s">
        <v>43</v>
      </c>
      <c r="C6" s="13"/>
      <c r="D6" s="13"/>
      <c r="E6" s="13"/>
      <c r="F6" s="13"/>
      <c r="G6" s="14"/>
      <c r="H6" s="14"/>
      <c r="I6" s="15"/>
      <c r="J6" s="13"/>
      <c r="K6" s="13"/>
      <c r="L6" s="16"/>
    </row>
    <row r="7" spans="1:12">
      <c r="A7" s="12" t="s">
        <v>56</v>
      </c>
      <c r="B7" s="13" t="s">
        <v>45</v>
      </c>
      <c r="C7" s="13"/>
      <c r="D7" s="13"/>
      <c r="E7" s="13"/>
      <c r="F7" s="13"/>
      <c r="G7" s="14"/>
      <c r="H7" s="14"/>
      <c r="I7" s="15"/>
      <c r="J7" s="13"/>
      <c r="K7" s="13"/>
      <c r="L7" s="16"/>
    </row>
    <row r="8" spans="1:12">
      <c r="A8" s="12" t="s">
        <v>57</v>
      </c>
      <c r="B8" s="13" t="s">
        <v>39</v>
      </c>
      <c r="C8" s="13"/>
      <c r="D8" s="13"/>
      <c r="E8" s="13"/>
      <c r="F8" s="13"/>
      <c r="G8" s="14"/>
      <c r="H8" s="14"/>
      <c r="I8" s="15"/>
      <c r="J8" s="13"/>
      <c r="K8" s="13"/>
      <c r="L8" s="16"/>
    </row>
    <row r="9" spans="1:12">
      <c r="A9" s="12" t="s">
        <v>59</v>
      </c>
      <c r="B9" s="13" t="s">
        <v>43</v>
      </c>
      <c r="C9" s="13"/>
      <c r="D9" s="13"/>
      <c r="E9" s="13"/>
      <c r="F9" s="13"/>
      <c r="G9" s="14"/>
      <c r="H9" s="14"/>
      <c r="I9" s="15"/>
      <c r="J9" s="13"/>
      <c r="K9" s="13"/>
      <c r="L9" s="16"/>
    </row>
    <row r="10" spans="1:12">
      <c r="A10" s="12" t="s">
        <v>60</v>
      </c>
      <c r="B10" s="13" t="s">
        <v>45</v>
      </c>
      <c r="C10" s="13"/>
      <c r="D10" s="13"/>
      <c r="E10" s="13"/>
      <c r="F10" s="13"/>
      <c r="G10" s="14"/>
      <c r="H10" s="14"/>
      <c r="I10" s="15"/>
      <c r="J10" s="13"/>
      <c r="K10" s="13"/>
      <c r="L10" s="16"/>
    </row>
    <row r="11" spans="1:12">
      <c r="A11" s="12" t="s">
        <v>62</v>
      </c>
      <c r="B11" s="13" t="s">
        <v>39</v>
      </c>
      <c r="C11" s="13"/>
      <c r="D11" s="13"/>
      <c r="E11" s="13"/>
      <c r="F11" s="13"/>
      <c r="G11" s="14"/>
      <c r="H11" s="14"/>
      <c r="I11" s="15"/>
      <c r="J11" s="13"/>
      <c r="K11" s="13"/>
      <c r="L11" s="16"/>
    </row>
    <row r="12" spans="1:12">
      <c r="A12" s="12" t="s">
        <v>66</v>
      </c>
      <c r="B12" s="13" t="s">
        <v>43</v>
      </c>
      <c r="C12" s="13"/>
      <c r="D12" s="13"/>
      <c r="E12" s="13"/>
      <c r="F12" s="13"/>
      <c r="G12" s="14"/>
      <c r="H12" s="14"/>
      <c r="I12" s="15"/>
      <c r="J12" s="13"/>
      <c r="K12" s="13"/>
      <c r="L12" s="16"/>
    </row>
    <row r="13" spans="1:12">
      <c r="A13" s="12" t="s">
        <v>67</v>
      </c>
      <c r="B13" s="13" t="s">
        <v>45</v>
      </c>
      <c r="C13" s="13"/>
      <c r="D13" s="13"/>
      <c r="E13" s="13"/>
      <c r="F13" s="13"/>
      <c r="G13" s="14"/>
      <c r="H13" s="14"/>
      <c r="I13" s="15"/>
      <c r="J13" s="13"/>
      <c r="K13" s="13"/>
      <c r="L13" s="16"/>
    </row>
    <row r="14" spans="1:12">
      <c r="A14" s="12" t="s">
        <v>68</v>
      </c>
      <c r="B14" s="13" t="s">
        <v>39</v>
      </c>
      <c r="C14" s="13"/>
      <c r="D14" s="13"/>
      <c r="E14" s="13"/>
      <c r="F14" s="13"/>
      <c r="G14" s="14"/>
      <c r="H14" s="14"/>
      <c r="I14" s="15"/>
      <c r="J14" s="13"/>
      <c r="K14" s="13"/>
      <c r="L14" s="16"/>
    </row>
    <row r="15" spans="1:12">
      <c r="A15" s="12" t="s">
        <v>70</v>
      </c>
      <c r="B15" s="13" t="s">
        <v>43</v>
      </c>
      <c r="C15" s="13"/>
      <c r="D15" s="13"/>
      <c r="E15" s="13"/>
      <c r="F15" s="13"/>
      <c r="G15" s="14"/>
      <c r="H15" s="14"/>
      <c r="I15" s="15"/>
      <c r="J15" s="13"/>
      <c r="K15" s="13"/>
      <c r="L15" s="16"/>
    </row>
    <row r="16" spans="1:12">
      <c r="A16" s="12" t="s">
        <v>71</v>
      </c>
      <c r="B16" s="13" t="s">
        <v>45</v>
      </c>
      <c r="C16" s="13"/>
      <c r="D16" s="13"/>
      <c r="E16" s="13"/>
      <c r="F16" s="13"/>
      <c r="G16" s="14"/>
      <c r="H16" s="14"/>
      <c r="I16" s="15"/>
      <c r="J16" s="13"/>
      <c r="K16" s="13"/>
      <c r="L16" s="16"/>
    </row>
    <row r="17" spans="1:12">
      <c r="A17" s="12" t="s">
        <v>72</v>
      </c>
      <c r="B17" s="13" t="s">
        <v>39</v>
      </c>
      <c r="C17" s="13"/>
      <c r="D17" s="13"/>
      <c r="E17" s="13"/>
      <c r="F17" s="13"/>
      <c r="G17" s="14"/>
      <c r="H17" s="14"/>
      <c r="I17" s="15"/>
      <c r="J17" s="13"/>
      <c r="K17" s="13"/>
      <c r="L17" s="16"/>
    </row>
    <row r="18" spans="1:12">
      <c r="A18" s="12" t="s">
        <v>76</v>
      </c>
      <c r="B18" s="13" t="s">
        <v>43</v>
      </c>
      <c r="C18" s="13"/>
      <c r="D18" s="13"/>
      <c r="E18" s="13"/>
      <c r="F18" s="13"/>
      <c r="G18" s="14"/>
      <c r="H18" s="14"/>
      <c r="I18" s="15"/>
      <c r="J18" s="13"/>
      <c r="K18" s="13"/>
      <c r="L18" s="16"/>
    </row>
    <row r="19" spans="1:12">
      <c r="A19" s="12" t="s">
        <v>78</v>
      </c>
      <c r="B19" s="13" t="s">
        <v>45</v>
      </c>
      <c r="C19" s="13"/>
      <c r="D19" s="13"/>
      <c r="E19" s="13"/>
      <c r="F19" s="13"/>
      <c r="G19" s="14"/>
      <c r="H19" s="14"/>
      <c r="I19" s="15"/>
      <c r="J19" s="13"/>
      <c r="K19" s="13"/>
      <c r="L19" s="16"/>
    </row>
    <row r="20" spans="1:12">
      <c r="A20" s="12" t="s">
        <v>81</v>
      </c>
      <c r="B20" s="13" t="s">
        <v>39</v>
      </c>
      <c r="C20" s="13"/>
      <c r="D20" s="13"/>
      <c r="E20" s="13"/>
      <c r="F20" s="13"/>
      <c r="G20" s="14"/>
      <c r="H20" s="14"/>
      <c r="I20" s="15"/>
      <c r="J20" s="13"/>
      <c r="K20" s="13"/>
      <c r="L20" s="16"/>
    </row>
    <row r="21" spans="1:12">
      <c r="A21" s="12" t="s">
        <v>82</v>
      </c>
      <c r="B21" s="13" t="s">
        <v>43</v>
      </c>
      <c r="C21" s="13"/>
      <c r="D21" s="13"/>
      <c r="E21" s="13"/>
      <c r="F21" s="13"/>
      <c r="G21" s="14"/>
      <c r="H21" s="14"/>
      <c r="I21" s="15"/>
      <c r="J21" s="13"/>
      <c r="K21" s="13"/>
      <c r="L21" s="16"/>
    </row>
    <row r="22" spans="1:12">
      <c r="A22" s="12" t="s">
        <v>83</v>
      </c>
      <c r="B22" s="13" t="s">
        <v>45</v>
      </c>
      <c r="C22" s="13"/>
      <c r="D22" s="13"/>
      <c r="E22" s="13"/>
      <c r="F22" s="13"/>
      <c r="G22" s="14"/>
      <c r="H22" s="14"/>
      <c r="I22" s="15"/>
      <c r="J22" s="13"/>
      <c r="K22" s="13"/>
      <c r="L22" s="16"/>
    </row>
    <row r="23" spans="1:12" ht="14.25" customHeight="1">
      <c r="A23" s="11" t="s">
        <v>84</v>
      </c>
      <c r="B23" s="17" t="s">
        <v>39</v>
      </c>
      <c r="C23" s="13"/>
      <c r="D23" s="13"/>
      <c r="E23" s="13"/>
      <c r="F23" s="13"/>
      <c r="G23" s="14"/>
      <c r="H23" s="14"/>
      <c r="I23" s="15"/>
      <c r="J23" s="13"/>
      <c r="K23" s="13"/>
      <c r="L23" s="16"/>
    </row>
    <row r="24" spans="1:12" ht="14.25" customHeight="1">
      <c r="A24" s="11" t="s">
        <v>86</v>
      </c>
      <c r="B24" s="17" t="s">
        <v>43</v>
      </c>
      <c r="C24" s="13"/>
      <c r="D24" s="13"/>
      <c r="E24" s="13"/>
      <c r="F24" s="13"/>
      <c r="G24" s="14"/>
      <c r="H24" s="14"/>
      <c r="I24" s="15"/>
      <c r="J24" s="13"/>
      <c r="K24" s="13"/>
      <c r="L24" s="16"/>
    </row>
    <row r="25" spans="1:12" ht="14.25" customHeight="1">
      <c r="A25" s="11" t="s">
        <v>87</v>
      </c>
      <c r="B25" s="17" t="s">
        <v>45</v>
      </c>
      <c r="C25" s="13"/>
      <c r="D25" s="13"/>
      <c r="E25" s="13"/>
      <c r="F25" s="13"/>
      <c r="G25" s="14"/>
      <c r="H25" s="14"/>
      <c r="I25" s="15"/>
      <c r="J25" s="13"/>
      <c r="K25" s="13"/>
      <c r="L25" s="16"/>
    </row>
    <row r="26" spans="1:12" ht="14.25" customHeight="1">
      <c r="A26" s="11" t="s">
        <v>88</v>
      </c>
      <c r="B26" s="17" t="s">
        <v>39</v>
      </c>
      <c r="C26" s="13"/>
      <c r="D26" s="13"/>
      <c r="E26" s="13"/>
      <c r="F26" s="13"/>
      <c r="G26" s="14"/>
      <c r="H26" s="14"/>
      <c r="I26" s="15"/>
      <c r="J26" s="13"/>
      <c r="K26" s="13"/>
      <c r="L26" s="16"/>
    </row>
    <row r="27" spans="1:12" ht="14.25" customHeight="1">
      <c r="A27" s="11" t="s">
        <v>90</v>
      </c>
      <c r="B27" s="17" t="s">
        <v>43</v>
      </c>
      <c r="C27" s="13"/>
      <c r="D27" s="13"/>
      <c r="E27" s="13"/>
      <c r="F27" s="13"/>
      <c r="G27" s="14"/>
      <c r="H27" s="14"/>
      <c r="I27" s="15"/>
      <c r="J27" s="13"/>
      <c r="K27" s="13"/>
      <c r="L27" s="16"/>
    </row>
    <row r="28" spans="1:12" ht="14.25" customHeight="1">
      <c r="A28" s="11" t="s">
        <v>91</v>
      </c>
      <c r="B28" s="17" t="s">
        <v>45</v>
      </c>
      <c r="C28" s="13"/>
      <c r="D28" s="13"/>
      <c r="E28" s="13"/>
      <c r="F28" s="13"/>
      <c r="G28" s="14"/>
      <c r="H28" s="14"/>
      <c r="I28" s="15"/>
      <c r="J28" s="13"/>
      <c r="K28" s="13"/>
      <c r="L28" s="16"/>
    </row>
    <row r="29" spans="1:12" ht="14.25" customHeight="1">
      <c r="A29" s="11" t="s">
        <v>92</v>
      </c>
      <c r="B29" s="17" t="s">
        <v>39</v>
      </c>
      <c r="C29" s="13"/>
      <c r="D29" s="13"/>
      <c r="E29" s="13"/>
      <c r="F29" s="13"/>
      <c r="G29" s="14"/>
      <c r="H29" s="14"/>
      <c r="I29" s="15"/>
      <c r="J29" s="13"/>
      <c r="K29" s="13"/>
      <c r="L29" s="16"/>
    </row>
    <row r="30" spans="1:12" ht="14.25" customHeight="1">
      <c r="A30" s="11" t="s">
        <v>96</v>
      </c>
      <c r="B30" s="17" t="s">
        <v>43</v>
      </c>
      <c r="C30" s="13"/>
      <c r="D30" s="13"/>
      <c r="E30" s="13"/>
      <c r="F30" s="13"/>
      <c r="G30" s="14"/>
      <c r="H30" s="14"/>
      <c r="I30" s="15"/>
      <c r="J30" s="13"/>
      <c r="K30" s="13"/>
      <c r="L30" s="16"/>
    </row>
    <row r="31" spans="1:12" ht="14.25" customHeight="1">
      <c r="A31" s="11" t="s">
        <v>98</v>
      </c>
      <c r="B31" s="17" t="s">
        <v>45</v>
      </c>
      <c r="C31" s="13"/>
      <c r="D31" s="13"/>
      <c r="E31" s="13"/>
      <c r="F31" s="13"/>
      <c r="G31" s="14"/>
      <c r="H31" s="14"/>
      <c r="I31" s="15"/>
      <c r="J31" s="13"/>
      <c r="K31" s="13"/>
      <c r="L31" s="16"/>
    </row>
    <row r="32" spans="1:12" ht="14.25" customHeight="1">
      <c r="A32" s="11" t="s">
        <v>100</v>
      </c>
      <c r="B32" s="17" t="s">
        <v>39</v>
      </c>
      <c r="C32" s="13"/>
      <c r="D32" s="13"/>
      <c r="E32" s="13"/>
      <c r="F32" s="13"/>
      <c r="G32" s="14"/>
      <c r="H32" s="14"/>
      <c r="I32" s="15"/>
      <c r="J32" s="13"/>
      <c r="K32" s="13"/>
      <c r="L32" s="16"/>
    </row>
    <row r="33" spans="1:12" ht="14.25" customHeight="1">
      <c r="A33" s="11" t="s">
        <v>102</v>
      </c>
      <c r="B33" s="17" t="s">
        <v>43</v>
      </c>
      <c r="C33" s="13"/>
      <c r="D33" s="13"/>
      <c r="E33" s="13"/>
      <c r="F33" s="13"/>
      <c r="G33" s="14"/>
      <c r="H33" s="14"/>
      <c r="I33" s="15"/>
      <c r="J33" s="13"/>
      <c r="K33" s="13"/>
      <c r="L33" s="16"/>
    </row>
    <row r="34" spans="1:12" ht="14.25" customHeight="1">
      <c r="A34" s="11" t="s">
        <v>103</v>
      </c>
      <c r="B34" s="17" t="s">
        <v>45</v>
      </c>
      <c r="C34" s="13"/>
      <c r="D34" s="13"/>
      <c r="E34" s="13"/>
      <c r="F34" s="13"/>
      <c r="G34" s="14"/>
      <c r="H34" s="14"/>
      <c r="I34" s="15"/>
      <c r="J34" s="13"/>
      <c r="K34" s="13"/>
      <c r="L34" s="16"/>
    </row>
    <row r="35" spans="1:12" ht="14.25" customHeight="1">
      <c r="A35" s="11" t="s">
        <v>104</v>
      </c>
      <c r="B35" s="17" t="s">
        <v>39</v>
      </c>
      <c r="C35" s="13"/>
      <c r="D35" s="13"/>
      <c r="E35" s="13"/>
      <c r="F35" s="13"/>
      <c r="G35" s="14"/>
      <c r="H35" s="14"/>
      <c r="I35" s="15"/>
      <c r="J35" s="13"/>
      <c r="K35" s="13"/>
      <c r="L35" s="16"/>
    </row>
    <row r="36" spans="1:12" ht="14.25" customHeight="1">
      <c r="A36" s="11" t="s">
        <v>112</v>
      </c>
      <c r="B36" s="17" t="s">
        <v>43</v>
      </c>
      <c r="C36" s="13"/>
      <c r="D36" s="13"/>
      <c r="E36" s="13"/>
      <c r="F36" s="13"/>
      <c r="G36" s="14"/>
      <c r="H36" s="14"/>
      <c r="I36" s="15"/>
      <c r="J36" s="13"/>
      <c r="K36" s="13"/>
      <c r="L36" s="16"/>
    </row>
    <row r="37" spans="1:12" ht="14.25" customHeight="1">
      <c r="A37" s="11" t="s">
        <v>106</v>
      </c>
      <c r="B37" s="17" t="s">
        <v>45</v>
      </c>
      <c r="C37" s="13"/>
      <c r="D37" s="13"/>
      <c r="E37" s="13"/>
      <c r="F37" s="13"/>
      <c r="G37" s="14"/>
      <c r="H37" s="14"/>
      <c r="I37" s="15"/>
      <c r="J37" s="13"/>
      <c r="K37" s="13"/>
      <c r="L37" s="16"/>
    </row>
    <row r="38" spans="1:12" ht="14.25" customHeight="1">
      <c r="A38" s="11" t="s">
        <v>107</v>
      </c>
      <c r="B38" s="17" t="s">
        <v>39</v>
      </c>
      <c r="C38" s="13"/>
      <c r="D38" s="13"/>
      <c r="E38" s="13"/>
      <c r="F38" s="13"/>
      <c r="G38" s="14"/>
      <c r="H38" s="14"/>
      <c r="I38" s="15"/>
      <c r="J38" s="13"/>
      <c r="K38" s="13"/>
      <c r="L38" s="16"/>
    </row>
    <row r="39" spans="1:12" ht="14.25" customHeight="1">
      <c r="A39" s="11" t="s">
        <v>109</v>
      </c>
      <c r="B39" s="17" t="s">
        <v>43</v>
      </c>
      <c r="C39" s="13"/>
      <c r="D39" s="13"/>
      <c r="E39" s="13"/>
      <c r="F39" s="13"/>
      <c r="G39" s="14"/>
      <c r="H39" s="14"/>
      <c r="I39" s="15"/>
      <c r="J39" s="13"/>
      <c r="K39" s="13"/>
      <c r="L39" s="16"/>
    </row>
    <row r="40" spans="1:12" ht="14.25" customHeight="1">
      <c r="A40" s="11" t="s">
        <v>110</v>
      </c>
      <c r="B40" s="17" t="s">
        <v>45</v>
      </c>
      <c r="C40" s="13"/>
      <c r="D40" s="13"/>
      <c r="E40" s="13"/>
      <c r="F40" s="13"/>
      <c r="G40" s="14"/>
      <c r="H40" s="14"/>
      <c r="I40" s="15"/>
      <c r="J40" s="13"/>
      <c r="K40" s="13"/>
      <c r="L40" s="16"/>
    </row>
    <row r="41" spans="1:12" ht="14.25" customHeight="1">
      <c r="A41" s="11" t="s">
        <v>114</v>
      </c>
      <c r="B41" s="17" t="s">
        <v>43</v>
      </c>
      <c r="C41" s="13"/>
      <c r="D41" s="13"/>
      <c r="E41" s="13"/>
      <c r="F41" s="13"/>
      <c r="G41" s="14"/>
      <c r="H41" s="14"/>
      <c r="I41" s="15"/>
      <c r="J41" s="13"/>
      <c r="K41" s="13"/>
      <c r="L41" s="16"/>
    </row>
    <row r="42" spans="1:12" ht="14.25" customHeight="1">
      <c r="A42" s="11" t="s">
        <v>118</v>
      </c>
      <c r="B42" s="17" t="s">
        <v>45</v>
      </c>
      <c r="C42" s="13"/>
      <c r="D42" s="13"/>
      <c r="E42" s="13"/>
      <c r="F42" s="13"/>
      <c r="G42" s="14"/>
      <c r="H42" s="14"/>
      <c r="I42" s="15"/>
      <c r="J42" s="13"/>
      <c r="K42" s="13"/>
      <c r="L42" s="16"/>
    </row>
    <row r="43" spans="1:12" ht="14.25" customHeight="1">
      <c r="A43" s="11" t="s">
        <v>121</v>
      </c>
      <c r="B43" s="17" t="s">
        <v>39</v>
      </c>
      <c r="C43" s="13"/>
      <c r="D43" s="13"/>
      <c r="E43" s="13"/>
      <c r="F43" s="13"/>
      <c r="G43" s="14"/>
      <c r="H43" s="14"/>
      <c r="I43" s="15"/>
      <c r="J43" s="13"/>
      <c r="K43" s="13"/>
      <c r="L43" s="16"/>
    </row>
    <row r="44" spans="1:12" ht="14.25" customHeight="1">
      <c r="A44" s="11" t="s">
        <v>125</v>
      </c>
      <c r="B44" s="17" t="s">
        <v>43</v>
      </c>
      <c r="C44" s="13"/>
      <c r="D44" s="13"/>
      <c r="E44" s="13"/>
      <c r="F44" s="13"/>
      <c r="G44" s="14"/>
      <c r="H44" s="14"/>
      <c r="I44" s="15"/>
      <c r="J44" s="13"/>
      <c r="K44" s="13"/>
      <c r="L44" s="16"/>
    </row>
    <row r="45" spans="1:12" ht="14.25" customHeight="1">
      <c r="A45" s="11" t="s">
        <v>126</v>
      </c>
      <c r="B45" s="17" t="s">
        <v>45</v>
      </c>
      <c r="C45" s="13"/>
      <c r="D45" s="13"/>
      <c r="E45" s="13"/>
      <c r="F45" s="13"/>
      <c r="G45" s="14"/>
      <c r="H45" s="14"/>
      <c r="I45" s="15"/>
      <c r="J45" s="13"/>
      <c r="K45" s="13"/>
      <c r="L45" s="16"/>
    </row>
    <row r="46" spans="1:12" ht="14.25" customHeight="1">
      <c r="A46" s="11" t="s">
        <v>128</v>
      </c>
      <c r="B46" s="17" t="s">
        <v>143</v>
      </c>
      <c r="C46" s="13"/>
      <c r="D46" s="13"/>
      <c r="E46" s="13"/>
      <c r="F46" s="13"/>
      <c r="G46" s="14"/>
      <c r="H46" s="14"/>
      <c r="I46" s="15"/>
      <c r="J46" s="13"/>
      <c r="K46" s="13"/>
      <c r="L46" s="16"/>
    </row>
    <row r="47" spans="1:12" ht="14.25" customHeight="1">
      <c r="A47" s="11" t="s">
        <v>131</v>
      </c>
      <c r="B47" s="17" t="s">
        <v>144</v>
      </c>
      <c r="C47" s="13"/>
      <c r="D47" s="13"/>
      <c r="E47" s="13"/>
      <c r="F47" s="13"/>
      <c r="G47" s="14"/>
      <c r="H47" s="14"/>
      <c r="I47" s="15"/>
      <c r="J47" s="13"/>
      <c r="K47" s="13"/>
      <c r="L47" s="16"/>
    </row>
    <row r="48" spans="1:12" ht="14.25" customHeight="1">
      <c r="A48" s="11" t="s">
        <v>134</v>
      </c>
      <c r="B48" s="17" t="s">
        <v>143</v>
      </c>
      <c r="C48" s="13"/>
      <c r="D48" s="13"/>
      <c r="E48" s="13"/>
      <c r="F48" s="13"/>
      <c r="G48" s="14"/>
      <c r="H48" s="14"/>
      <c r="I48" s="15"/>
      <c r="J48" s="13"/>
      <c r="K48" s="13"/>
      <c r="L48" s="16"/>
    </row>
    <row r="49" spans="1:12" ht="14.25" customHeight="1">
      <c r="A49" s="11" t="s">
        <v>137</v>
      </c>
      <c r="B49" s="17" t="s">
        <v>144</v>
      </c>
      <c r="C49" s="13"/>
      <c r="D49" s="13"/>
      <c r="E49" s="13"/>
      <c r="F49" s="13"/>
      <c r="G49" s="14"/>
      <c r="H49" s="14"/>
      <c r="I49" s="15"/>
      <c r="J49" s="13"/>
      <c r="K49" s="13"/>
      <c r="L49" s="16"/>
    </row>
    <row r="50" spans="1:12" ht="14.25" customHeight="1">
      <c r="A50" s="11" t="s">
        <v>136</v>
      </c>
      <c r="B50" s="17" t="s">
        <v>143</v>
      </c>
      <c r="C50" s="13"/>
      <c r="D50" s="13"/>
      <c r="E50" s="13"/>
      <c r="F50" s="13"/>
      <c r="G50" s="14"/>
      <c r="H50" s="14"/>
      <c r="I50" s="15"/>
      <c r="J50" s="13"/>
      <c r="K50" s="13"/>
      <c r="L50" s="16"/>
    </row>
    <row r="51" spans="1:12" ht="14.25" customHeight="1">
      <c r="A51" s="11" t="s">
        <v>139</v>
      </c>
      <c r="B51" s="17" t="s">
        <v>144</v>
      </c>
      <c r="C51" s="13"/>
      <c r="D51" s="13"/>
      <c r="E51" s="13"/>
      <c r="F51" s="13"/>
      <c r="G51" s="14"/>
      <c r="H51" s="14"/>
      <c r="I51" s="15"/>
      <c r="J51" s="13"/>
      <c r="K51" s="13"/>
      <c r="L51" s="16"/>
    </row>
    <row r="52" spans="1:12" ht="14.25" customHeight="1">
      <c r="A52" s="11" t="s">
        <v>140</v>
      </c>
      <c r="B52" s="17" t="s">
        <v>143</v>
      </c>
      <c r="C52" s="13"/>
      <c r="D52" s="13"/>
      <c r="E52" s="13"/>
      <c r="F52" s="13"/>
      <c r="G52" s="14"/>
      <c r="H52" s="14"/>
      <c r="I52" s="15"/>
      <c r="J52" s="13"/>
      <c r="K52" s="13"/>
      <c r="L52" s="16"/>
    </row>
    <row r="53" spans="1:12" ht="14.25" customHeight="1">
      <c r="A53" s="11" t="s">
        <v>142</v>
      </c>
      <c r="B53" s="17" t="s">
        <v>144</v>
      </c>
      <c r="C53" s="13"/>
      <c r="D53" s="13"/>
      <c r="E53" s="13"/>
      <c r="F53" s="13"/>
      <c r="G53" s="14"/>
      <c r="H53" s="14"/>
      <c r="I53" s="15"/>
      <c r="J53" s="13"/>
      <c r="K53" s="13"/>
      <c r="L53" s="16"/>
    </row>
    <row r="54" spans="1:12" ht="14.25" customHeight="1">
      <c r="A54" s="11" t="s">
        <v>111</v>
      </c>
      <c r="B54" s="17" t="s">
        <v>143</v>
      </c>
      <c r="C54" s="13"/>
      <c r="D54" s="13"/>
      <c r="E54" s="13"/>
      <c r="F54" s="13"/>
      <c r="G54" s="14"/>
      <c r="H54" s="14"/>
      <c r="I54" s="15"/>
      <c r="J54" s="13"/>
      <c r="K54" s="13"/>
      <c r="L54" s="16"/>
    </row>
    <row r="55" spans="1:12" ht="14.25" customHeight="1">
      <c r="A55" s="11" t="s">
        <v>145</v>
      </c>
      <c r="B55" s="17" t="s">
        <v>144</v>
      </c>
      <c r="C55" s="13"/>
      <c r="D55" s="13"/>
      <c r="E55" s="13"/>
      <c r="F55" s="13"/>
      <c r="G55" s="14"/>
      <c r="H55" s="14"/>
      <c r="I55" s="15"/>
      <c r="J55" s="13"/>
      <c r="K55" s="13"/>
      <c r="L55" s="16"/>
    </row>
    <row r="56" spans="1:12" ht="14.25" customHeight="1">
      <c r="A56" s="11" t="s">
        <v>147</v>
      </c>
      <c r="B56" s="17" t="s">
        <v>143</v>
      </c>
      <c r="C56" s="13"/>
      <c r="D56" s="13"/>
      <c r="E56" s="13"/>
      <c r="F56" s="13"/>
      <c r="G56" s="14"/>
      <c r="H56" s="14"/>
      <c r="I56" s="15"/>
      <c r="J56" s="13"/>
      <c r="K56" s="13"/>
      <c r="L56" s="16"/>
    </row>
    <row r="57" spans="1:12" ht="14.25" customHeight="1">
      <c r="A57" s="11" t="s">
        <v>148</v>
      </c>
      <c r="B57" s="17" t="s">
        <v>144</v>
      </c>
      <c r="C57" s="13"/>
      <c r="D57" s="13"/>
      <c r="E57" s="13"/>
      <c r="F57" s="13"/>
      <c r="G57" s="14"/>
      <c r="H57" s="14"/>
      <c r="I57" s="15"/>
      <c r="J57" s="13"/>
      <c r="K57" s="13"/>
      <c r="L57" s="16"/>
    </row>
    <row r="58" spans="1:12" ht="14.25" customHeight="1">
      <c r="A58" s="11" t="s">
        <v>149</v>
      </c>
      <c r="B58" s="17" t="s">
        <v>143</v>
      </c>
      <c r="C58" s="13"/>
      <c r="D58" s="13"/>
      <c r="E58" s="13"/>
      <c r="F58" s="13"/>
      <c r="G58" s="14"/>
      <c r="H58" s="14"/>
      <c r="I58" s="15"/>
      <c r="J58" s="13"/>
      <c r="K58" s="13"/>
      <c r="L58" s="16"/>
    </row>
    <row r="59" spans="1:12" ht="14.25" customHeight="1">
      <c r="A59" s="11" t="s">
        <v>150</v>
      </c>
      <c r="B59" s="17" t="s">
        <v>144</v>
      </c>
      <c r="C59" s="13"/>
      <c r="D59" s="13"/>
      <c r="E59" s="13"/>
      <c r="F59" s="13"/>
      <c r="G59" s="14"/>
      <c r="H59" s="14"/>
      <c r="I59" s="15"/>
      <c r="J59" s="13"/>
      <c r="K59" s="13"/>
      <c r="L59" s="16"/>
    </row>
    <row r="60" spans="1:12" ht="14.25" customHeight="1">
      <c r="A60" s="11" t="s">
        <v>151</v>
      </c>
      <c r="B60" s="17" t="s">
        <v>143</v>
      </c>
      <c r="C60" s="13"/>
      <c r="D60" s="13"/>
      <c r="E60" s="13"/>
      <c r="F60" s="13"/>
      <c r="G60" s="14"/>
      <c r="H60" s="14"/>
      <c r="I60" s="15"/>
      <c r="J60" s="13"/>
      <c r="K60" s="13"/>
      <c r="L60" s="16"/>
    </row>
    <row r="61" spans="1:12" ht="14.25" customHeight="1">
      <c r="A61" s="11" t="s">
        <v>152</v>
      </c>
      <c r="B61" s="17" t="s">
        <v>144</v>
      </c>
      <c r="C61" s="13"/>
      <c r="D61" s="13"/>
      <c r="E61" s="13"/>
      <c r="F61" s="13"/>
      <c r="G61" s="14"/>
      <c r="H61" s="14"/>
      <c r="I61" s="15"/>
      <c r="J61" s="13"/>
      <c r="K61" s="13"/>
      <c r="L61" s="16"/>
    </row>
    <row r="62" spans="1:12" ht="14.25" customHeight="1">
      <c r="A62" s="11" t="s">
        <v>153</v>
      </c>
      <c r="B62" s="17" t="s">
        <v>143</v>
      </c>
      <c r="C62" s="13"/>
      <c r="D62" s="13"/>
      <c r="E62" s="13"/>
      <c r="F62" s="13"/>
      <c r="G62" s="14"/>
      <c r="H62" s="14"/>
      <c r="I62" s="15"/>
      <c r="J62" s="13"/>
      <c r="K62" s="13"/>
      <c r="L62" s="16"/>
    </row>
    <row r="63" spans="1:12" ht="14.25" customHeight="1">
      <c r="A63" s="11" t="s">
        <v>155</v>
      </c>
      <c r="B63" s="17" t="s">
        <v>144</v>
      </c>
      <c r="C63" s="13"/>
      <c r="D63" s="13"/>
      <c r="E63" s="13"/>
      <c r="F63" s="13"/>
      <c r="G63" s="14"/>
      <c r="H63" s="14"/>
      <c r="I63" s="15"/>
      <c r="J63" s="13"/>
      <c r="K63" s="13"/>
      <c r="L63" s="16"/>
    </row>
    <row r="64" spans="1:12" ht="14.25" customHeight="1">
      <c r="A64" s="11" t="s">
        <v>157</v>
      </c>
      <c r="B64" s="17" t="s">
        <v>143</v>
      </c>
      <c r="C64" s="13"/>
      <c r="D64" s="13"/>
      <c r="E64" s="13"/>
      <c r="F64" s="13"/>
      <c r="G64" s="14"/>
      <c r="H64" s="14"/>
      <c r="I64" s="15"/>
      <c r="J64" s="13"/>
      <c r="K64" s="13"/>
      <c r="L64" s="16"/>
    </row>
    <row r="65" spans="1:12" ht="14.25" customHeight="1">
      <c r="A65" s="11" t="s">
        <v>158</v>
      </c>
      <c r="B65" s="17" t="s">
        <v>144</v>
      </c>
      <c r="C65" s="13"/>
      <c r="D65" s="13"/>
      <c r="E65" s="13"/>
      <c r="F65" s="13"/>
      <c r="G65" s="14"/>
      <c r="H65" s="14"/>
      <c r="I65" s="15"/>
      <c r="J65" s="13"/>
      <c r="K65" s="13"/>
      <c r="L65" s="16"/>
    </row>
    <row r="66" spans="1:12" ht="14.25" customHeight="1">
      <c r="A66" s="11" t="s">
        <v>159</v>
      </c>
      <c r="B66" s="17" t="s">
        <v>143</v>
      </c>
      <c r="C66" s="13"/>
      <c r="D66" s="13"/>
      <c r="E66" s="13"/>
      <c r="F66" s="13"/>
      <c r="G66" s="14"/>
      <c r="H66" s="14"/>
      <c r="I66" s="15"/>
      <c r="J66" s="13"/>
      <c r="K66" s="13"/>
      <c r="L66" s="16"/>
    </row>
    <row r="67" spans="1:12" ht="14.25" customHeight="1">
      <c r="A67" s="11" t="s">
        <v>160</v>
      </c>
      <c r="B67" s="17" t="s">
        <v>144</v>
      </c>
      <c r="C67" s="13"/>
      <c r="D67" s="13"/>
      <c r="E67" s="13"/>
      <c r="F67" s="13"/>
      <c r="G67" s="14"/>
      <c r="H67" s="14"/>
      <c r="I67" s="15"/>
      <c r="J67" s="13"/>
      <c r="K67" s="13"/>
      <c r="L67" s="16"/>
    </row>
    <row r="68" spans="1:12" ht="14.25" customHeight="1">
      <c r="A68" s="11" t="s">
        <v>161</v>
      </c>
      <c r="B68" s="17" t="s">
        <v>143</v>
      </c>
      <c r="C68" s="13"/>
      <c r="D68" s="13"/>
      <c r="E68" s="13"/>
      <c r="F68" s="13"/>
      <c r="G68" s="14"/>
      <c r="H68" s="14"/>
      <c r="I68" s="15"/>
      <c r="J68" s="13"/>
      <c r="K68" s="13"/>
      <c r="L68" s="16"/>
    </row>
    <row r="69" spans="1:12" ht="14.25" customHeight="1">
      <c r="A69" s="11" t="s">
        <v>162</v>
      </c>
      <c r="B69" s="17" t="s">
        <v>144</v>
      </c>
      <c r="C69" s="13"/>
      <c r="D69" s="13"/>
      <c r="E69" s="13"/>
      <c r="F69" s="13"/>
      <c r="G69" s="14"/>
      <c r="H69" s="14"/>
      <c r="I69" s="15"/>
      <c r="J69" s="13"/>
      <c r="K69" s="13"/>
      <c r="L69" s="16"/>
    </row>
    <row r="70" spans="1:12" ht="14.25" customHeight="1">
      <c r="A70" s="11" t="s">
        <v>165</v>
      </c>
      <c r="B70" s="17" t="s">
        <v>143</v>
      </c>
      <c r="C70" s="13"/>
      <c r="D70" s="13"/>
      <c r="E70" s="13"/>
      <c r="F70" s="13"/>
      <c r="G70" s="14"/>
      <c r="H70" s="14"/>
      <c r="I70" s="15"/>
      <c r="J70" s="13"/>
      <c r="K70" s="13"/>
      <c r="L70" s="16"/>
    </row>
    <row r="71" spans="1:12" ht="14.25" customHeight="1">
      <c r="A71" s="11" t="s">
        <v>164</v>
      </c>
      <c r="B71" s="17" t="s">
        <v>144</v>
      </c>
      <c r="C71" s="13"/>
      <c r="D71" s="13"/>
      <c r="E71" s="13"/>
      <c r="F71" s="13"/>
      <c r="G71" s="14"/>
      <c r="H71" s="14"/>
      <c r="I71" s="15"/>
      <c r="J71" s="13"/>
      <c r="K71" s="13"/>
      <c r="L71" s="16"/>
    </row>
    <row r="72" spans="1:12" ht="14.25" customHeight="1">
      <c r="A72" s="11" t="s">
        <v>167</v>
      </c>
      <c r="B72" s="17" t="s">
        <v>143</v>
      </c>
      <c r="C72" s="13"/>
      <c r="D72" s="13"/>
      <c r="E72" s="13"/>
      <c r="F72" s="13"/>
      <c r="G72" s="14"/>
      <c r="H72" s="14"/>
      <c r="I72" s="15"/>
      <c r="J72" s="13"/>
      <c r="K72" s="13"/>
      <c r="L72" s="16"/>
    </row>
    <row r="73" spans="1:12" ht="14.25" customHeight="1">
      <c r="A73" s="11" t="s">
        <v>168</v>
      </c>
      <c r="B73" s="17" t="s">
        <v>144</v>
      </c>
      <c r="C73" s="13"/>
      <c r="D73" s="13"/>
      <c r="E73" s="13"/>
      <c r="F73" s="13"/>
      <c r="G73" s="14"/>
      <c r="H73" s="14"/>
      <c r="I73" s="15"/>
      <c r="J73" s="13"/>
      <c r="K73" s="13"/>
      <c r="L73" s="16"/>
    </row>
    <row r="74" spans="1:12" ht="14.25" customHeight="1">
      <c r="B74" s="13"/>
      <c r="C74" s="13"/>
      <c r="D74" s="13"/>
      <c r="E74" s="13"/>
      <c r="F74" s="13"/>
      <c r="G74" s="14"/>
      <c r="H74" s="14"/>
      <c r="I74" s="15"/>
      <c r="J74" s="13"/>
      <c r="K74" s="13"/>
      <c r="L74" s="16"/>
    </row>
    <row r="75" spans="1:12" ht="14.25" customHeight="1">
      <c r="B75" s="13"/>
      <c r="C75" s="13"/>
      <c r="D75" s="13"/>
      <c r="E75" s="13"/>
      <c r="F75" s="13"/>
      <c r="G75" s="14"/>
      <c r="H75" s="14"/>
      <c r="I75" s="15"/>
      <c r="J75" s="13"/>
      <c r="K75" s="13"/>
      <c r="L75" s="16"/>
    </row>
    <row r="76" spans="1:12" ht="14.25" customHeight="1">
      <c r="B76" s="13"/>
      <c r="C76" s="13"/>
      <c r="D76" s="13"/>
      <c r="E76" s="13"/>
      <c r="F76" s="13"/>
      <c r="G76" s="14"/>
      <c r="H76" s="14"/>
      <c r="I76" s="15"/>
      <c r="J76" s="13"/>
      <c r="K76" s="13"/>
      <c r="L76" s="16"/>
    </row>
    <row r="77" spans="1:12" ht="14.25" customHeight="1">
      <c r="B77" s="13"/>
      <c r="C77" s="13"/>
      <c r="D77" s="13"/>
      <c r="E77" s="13"/>
      <c r="F77" s="13"/>
      <c r="G77" s="14"/>
      <c r="H77" s="14"/>
      <c r="I77" s="15"/>
      <c r="J77" s="13"/>
      <c r="K77" s="13"/>
      <c r="L77" s="16"/>
    </row>
    <row r="78" spans="1:12" ht="14.25" customHeight="1">
      <c r="B78" s="13"/>
      <c r="C78" s="13"/>
      <c r="D78" s="13"/>
      <c r="E78" s="13"/>
      <c r="F78" s="13"/>
      <c r="G78" s="14"/>
      <c r="H78" s="14"/>
      <c r="I78" s="15"/>
      <c r="J78" s="13"/>
      <c r="K78" s="13"/>
      <c r="L78" s="16"/>
    </row>
    <row r="79" spans="1:12" ht="14.25" customHeight="1">
      <c r="B79" s="13"/>
      <c r="C79" s="13"/>
      <c r="D79" s="13"/>
      <c r="E79" s="13"/>
      <c r="F79" s="13"/>
      <c r="G79" s="14"/>
      <c r="H79" s="14"/>
      <c r="I79" s="15"/>
      <c r="J79" s="13"/>
      <c r="K79" s="13"/>
      <c r="L79" s="16"/>
    </row>
    <row r="80" spans="1:12" ht="14.25" customHeight="1">
      <c r="B80" s="13"/>
      <c r="C80" s="13"/>
      <c r="D80" s="13"/>
      <c r="E80" s="13"/>
      <c r="F80" s="13"/>
      <c r="G80" s="14"/>
      <c r="H80" s="14"/>
      <c r="I80" s="15"/>
      <c r="J80" s="13"/>
      <c r="K80" s="13"/>
      <c r="L80" s="16"/>
    </row>
    <row r="81" spans="2:12" ht="14.25" customHeight="1">
      <c r="B81" s="13"/>
      <c r="C81" s="13"/>
      <c r="D81" s="13"/>
      <c r="E81" s="13"/>
      <c r="F81" s="13"/>
      <c r="G81" s="14"/>
      <c r="H81" s="14"/>
      <c r="I81" s="15"/>
      <c r="J81" s="13"/>
      <c r="K81" s="13"/>
      <c r="L81" s="16"/>
    </row>
    <row r="82" spans="2:12" ht="14.25" customHeight="1">
      <c r="B82" s="13"/>
      <c r="C82" s="13"/>
      <c r="D82" s="13"/>
      <c r="E82" s="13"/>
      <c r="F82" s="13"/>
      <c r="G82" s="14"/>
      <c r="H82" s="14"/>
      <c r="I82" s="15"/>
      <c r="J82" s="13"/>
      <c r="K82" s="13"/>
      <c r="L82" s="16"/>
    </row>
    <row r="83" spans="2:12" ht="14.25" customHeight="1">
      <c r="B83" s="13"/>
      <c r="C83" s="13"/>
      <c r="D83" s="13"/>
      <c r="E83" s="13"/>
      <c r="F83" s="13"/>
      <c r="G83" s="14"/>
      <c r="H83" s="14"/>
      <c r="I83" s="15"/>
      <c r="J83" s="13"/>
      <c r="K83" s="13"/>
      <c r="L83" s="16"/>
    </row>
    <row r="84" spans="2:12" ht="14.25" customHeight="1">
      <c r="B84" s="13"/>
      <c r="C84" s="13"/>
      <c r="D84" s="13"/>
      <c r="E84" s="13"/>
      <c r="F84" s="13"/>
      <c r="G84" s="14"/>
      <c r="H84" s="14"/>
      <c r="I84" s="15"/>
      <c r="J84" s="13"/>
      <c r="K84" s="13"/>
      <c r="L84" s="16"/>
    </row>
    <row r="85" spans="2:12" ht="14.25" customHeight="1">
      <c r="B85" s="13"/>
      <c r="C85" s="13"/>
      <c r="D85" s="13"/>
      <c r="E85" s="13"/>
      <c r="F85" s="13"/>
      <c r="G85" s="14"/>
      <c r="H85" s="14"/>
      <c r="I85" s="15"/>
      <c r="J85" s="13"/>
      <c r="K85" s="13"/>
      <c r="L85" s="16"/>
    </row>
    <row r="86" spans="2:12" ht="14.25" customHeight="1">
      <c r="B86" s="13"/>
      <c r="C86" s="13"/>
      <c r="D86" s="13"/>
      <c r="E86" s="13"/>
      <c r="F86" s="13"/>
      <c r="G86" s="14"/>
      <c r="H86" s="14"/>
      <c r="I86" s="15"/>
      <c r="J86" s="13"/>
      <c r="K86" s="13"/>
      <c r="L86" s="16"/>
    </row>
    <row r="87" spans="2:12" ht="14.25" customHeight="1">
      <c r="B87" s="13"/>
      <c r="C87" s="13"/>
      <c r="D87" s="13"/>
      <c r="E87" s="13"/>
      <c r="F87" s="13"/>
      <c r="G87" s="14"/>
      <c r="H87" s="14"/>
      <c r="I87" s="15"/>
      <c r="J87" s="13"/>
      <c r="K87" s="13"/>
      <c r="L87" s="16"/>
    </row>
    <row r="88" spans="2:12" ht="14.25" customHeight="1">
      <c r="B88" s="13"/>
      <c r="C88" s="13"/>
      <c r="D88" s="13"/>
      <c r="E88" s="13"/>
      <c r="F88" s="13"/>
      <c r="G88" s="14"/>
      <c r="H88" s="14"/>
      <c r="I88" s="15"/>
      <c r="J88" s="13"/>
      <c r="K88" s="13"/>
      <c r="L88" s="16"/>
    </row>
    <row r="89" spans="2:12" ht="14.25" customHeight="1">
      <c r="B89" s="13"/>
      <c r="C89" s="13"/>
      <c r="D89" s="13"/>
      <c r="E89" s="13"/>
      <c r="F89" s="13"/>
      <c r="G89" s="14"/>
      <c r="H89" s="14"/>
      <c r="I89" s="15"/>
      <c r="J89" s="13"/>
      <c r="K89" s="13"/>
      <c r="L89" s="16"/>
    </row>
    <row r="90" spans="2:12" ht="14.25" customHeight="1">
      <c r="B90" s="13"/>
      <c r="C90" s="13"/>
      <c r="D90" s="13"/>
      <c r="E90" s="13"/>
      <c r="F90" s="13"/>
      <c r="G90" s="14"/>
      <c r="H90" s="14"/>
      <c r="I90" s="15"/>
      <c r="J90" s="13"/>
      <c r="K90" s="13"/>
      <c r="L90" s="16"/>
    </row>
    <row r="91" spans="2:12" ht="14.25" customHeight="1">
      <c r="B91" s="13"/>
      <c r="C91" s="13"/>
      <c r="D91" s="13"/>
      <c r="E91" s="13"/>
      <c r="F91" s="13"/>
      <c r="G91" s="14"/>
      <c r="H91" s="14"/>
      <c r="I91" s="15"/>
      <c r="J91" s="13"/>
      <c r="K91" s="13"/>
      <c r="L91" s="16"/>
    </row>
    <row r="92" spans="2:12" ht="14.25" customHeight="1">
      <c r="B92" s="13"/>
      <c r="C92" s="13"/>
      <c r="D92" s="13"/>
      <c r="E92" s="13"/>
      <c r="F92" s="13"/>
      <c r="G92" s="14"/>
      <c r="H92" s="14"/>
      <c r="I92" s="15"/>
      <c r="J92" s="13"/>
      <c r="K92" s="13"/>
      <c r="L92" s="16"/>
    </row>
    <row r="93" spans="2:12" ht="14.25" customHeight="1">
      <c r="B93" s="13"/>
      <c r="C93" s="13"/>
      <c r="D93" s="13"/>
      <c r="E93" s="13"/>
      <c r="F93" s="13"/>
      <c r="G93" s="14"/>
      <c r="H93" s="14"/>
      <c r="I93" s="15"/>
      <c r="J93" s="13"/>
      <c r="K93" s="13"/>
      <c r="L93" s="16"/>
    </row>
    <row r="94" spans="2:12" ht="14.25" customHeight="1">
      <c r="B94" s="13"/>
      <c r="C94" s="13"/>
      <c r="D94" s="13"/>
      <c r="E94" s="13"/>
      <c r="F94" s="13"/>
      <c r="G94" s="14"/>
      <c r="H94" s="14"/>
      <c r="I94" s="15"/>
      <c r="J94" s="13"/>
      <c r="K94" s="13"/>
      <c r="L94" s="16"/>
    </row>
    <row r="95" spans="2:12" ht="14.25" customHeight="1">
      <c r="B95" s="13"/>
      <c r="C95" s="13"/>
      <c r="D95" s="13"/>
      <c r="E95" s="13"/>
      <c r="F95" s="13"/>
      <c r="G95" s="14"/>
      <c r="H95" s="14"/>
      <c r="I95" s="15"/>
      <c r="J95" s="13"/>
      <c r="K95" s="13"/>
      <c r="L95" s="16"/>
    </row>
    <row r="96" spans="2:12" ht="14.25" customHeight="1">
      <c r="B96" s="13"/>
      <c r="C96" s="13"/>
      <c r="D96" s="13"/>
      <c r="E96" s="13"/>
      <c r="F96" s="13"/>
      <c r="G96" s="14"/>
      <c r="H96" s="14"/>
      <c r="I96" s="15"/>
      <c r="J96" s="13"/>
      <c r="K96" s="13"/>
      <c r="L96" s="16"/>
    </row>
  </sheetData>
  <phoneticPr fontId="6" type="noConversion"/>
  <printOptions horizontalCentered="1"/>
  <pageMargins left="0.25" right="0.25" top="0.875" bottom="0.75" header="0.3" footer="0.3"/>
  <pageSetup paperSize="9" fitToHeight="0" orientation="landscape" r:id="rId1"/>
  <headerFooter scaleWithDoc="0">
    <oddHeader>&amp;L&amp;G&amp;R&amp;"Euclid Circular A SemiBold,Regular"&amp;16&amp;K000000[ALD - FW24 PO]</oddHeader>
    <oddFooter>&amp;L&amp;"Euclid Circular A SemiBold,Regular"&amp;12[UA]&amp;"Euclid Circular A,Regular"&amp;5
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BDB7A-8537-40C5-B695-5F7A66061174}">
  <dimension ref="A1:O101"/>
  <sheetViews>
    <sheetView zoomScaleNormal="100" workbookViewId="0">
      <selection activeCell="O13" sqref="O13"/>
    </sheetView>
  </sheetViews>
  <sheetFormatPr defaultRowHeight="14.25"/>
  <cols>
    <col min="1" max="2" width="9.140625" style="27"/>
    <col min="3" max="3" width="9.7109375" style="27" bestFit="1" customWidth="1"/>
    <col min="4" max="4" width="9.140625" style="27"/>
    <col min="5" max="5" width="13" style="27" customWidth="1"/>
    <col min="6" max="7" width="9.140625" style="27"/>
    <col min="8" max="8" width="16.5703125" style="27" bestFit="1" customWidth="1"/>
    <col min="9" max="9" width="15" style="27" customWidth="1"/>
    <col min="10" max="10" width="8.85546875" style="27" bestFit="1" customWidth="1"/>
    <col min="11" max="11" width="20.7109375" style="27" bestFit="1" customWidth="1"/>
    <col min="12" max="14" width="9.140625" style="27"/>
    <col min="15" max="15" width="30" style="40" bestFit="1" customWidth="1"/>
    <col min="16" max="16384" width="9.140625" style="27"/>
  </cols>
  <sheetData>
    <row r="1" spans="1:15" ht="57">
      <c r="A1" s="26" t="s">
        <v>364</v>
      </c>
      <c r="B1" s="26" t="s">
        <v>365</v>
      </c>
      <c r="C1" s="26" t="s">
        <v>366</v>
      </c>
      <c r="D1" s="26" t="s">
        <v>367</v>
      </c>
      <c r="E1" s="26" t="s">
        <v>356</v>
      </c>
      <c r="F1" s="26" t="s">
        <v>4</v>
      </c>
      <c r="G1" s="26" t="s">
        <v>368</v>
      </c>
      <c r="H1" s="26" t="s">
        <v>369</v>
      </c>
      <c r="I1" s="26" t="s">
        <v>370</v>
      </c>
      <c r="J1" s="26" t="s">
        <v>371</v>
      </c>
      <c r="K1" s="26" t="s">
        <v>372</v>
      </c>
      <c r="L1" s="26" t="s">
        <v>373</v>
      </c>
      <c r="M1" s="26" t="s">
        <v>374</v>
      </c>
      <c r="N1" s="26" t="s">
        <v>375</v>
      </c>
      <c r="O1" s="38" t="s">
        <v>433</v>
      </c>
    </row>
    <row r="2" spans="1:15">
      <c r="A2" s="28" t="s">
        <v>376</v>
      </c>
      <c r="B2" s="28" t="s">
        <v>376</v>
      </c>
      <c r="C2" s="28" t="s">
        <v>35</v>
      </c>
      <c r="D2" s="28" t="s">
        <v>33</v>
      </c>
      <c r="E2" s="28" t="s">
        <v>377</v>
      </c>
      <c r="F2" s="28" t="s">
        <v>378</v>
      </c>
      <c r="G2" s="28" t="s">
        <v>379</v>
      </c>
      <c r="H2" s="29" t="s">
        <v>380</v>
      </c>
      <c r="I2" s="30">
        <v>46142</v>
      </c>
      <c r="J2" s="31"/>
      <c r="K2" s="32" t="s">
        <v>381</v>
      </c>
      <c r="L2" s="33">
        <v>18.91</v>
      </c>
      <c r="M2" s="33">
        <v>18.91</v>
      </c>
      <c r="N2" s="34">
        <v>1000</v>
      </c>
      <c r="O2" s="39" t="s">
        <v>435</v>
      </c>
    </row>
    <row r="3" spans="1:15">
      <c r="A3" s="28" t="s">
        <v>376</v>
      </c>
      <c r="B3" s="28" t="s">
        <v>376</v>
      </c>
      <c r="C3" s="28" t="s">
        <v>35</v>
      </c>
      <c r="D3" s="28" t="s">
        <v>33</v>
      </c>
      <c r="E3" s="28" t="s">
        <v>377</v>
      </c>
      <c r="F3" s="28" t="s">
        <v>378</v>
      </c>
      <c r="G3" s="28" t="s">
        <v>382</v>
      </c>
      <c r="H3" s="29" t="s">
        <v>380</v>
      </c>
      <c r="I3" s="30">
        <v>46142</v>
      </c>
      <c r="J3" s="31"/>
      <c r="K3" s="32" t="s">
        <v>381</v>
      </c>
      <c r="L3" s="33">
        <v>18.91</v>
      </c>
      <c r="M3" s="33">
        <v>18.91</v>
      </c>
      <c r="N3" s="34">
        <v>350</v>
      </c>
      <c r="O3" s="39" t="s">
        <v>435</v>
      </c>
    </row>
    <row r="4" spans="1:15">
      <c r="A4" s="28" t="s">
        <v>376</v>
      </c>
      <c r="B4" s="28" t="s">
        <v>376</v>
      </c>
      <c r="C4" s="28" t="s">
        <v>35</v>
      </c>
      <c r="D4" s="28" t="s">
        <v>33</v>
      </c>
      <c r="E4" s="28" t="s">
        <v>377</v>
      </c>
      <c r="F4" s="28" t="s">
        <v>378</v>
      </c>
      <c r="G4" s="28" t="s">
        <v>383</v>
      </c>
      <c r="H4" s="29" t="s">
        <v>380</v>
      </c>
      <c r="I4" s="30">
        <v>46142</v>
      </c>
      <c r="J4" s="31"/>
      <c r="K4" s="32" t="s">
        <v>381</v>
      </c>
      <c r="L4" s="33">
        <v>18.91</v>
      </c>
      <c r="M4" s="33">
        <v>18.91</v>
      </c>
      <c r="N4" s="35">
        <v>400</v>
      </c>
      <c r="O4" s="39" t="s">
        <v>437</v>
      </c>
    </row>
    <row r="5" spans="1:15">
      <c r="A5" s="28" t="s">
        <v>376</v>
      </c>
      <c r="B5" s="28" t="s">
        <v>376</v>
      </c>
      <c r="C5" s="28" t="s">
        <v>35</v>
      </c>
      <c r="D5" s="28" t="s">
        <v>33</v>
      </c>
      <c r="E5" s="28" t="s">
        <v>377</v>
      </c>
      <c r="F5" s="28" t="s">
        <v>378</v>
      </c>
      <c r="G5" s="28" t="s">
        <v>384</v>
      </c>
      <c r="H5" s="29" t="s">
        <v>380</v>
      </c>
      <c r="I5" s="30">
        <v>46142</v>
      </c>
      <c r="J5" s="31"/>
      <c r="K5" s="32" t="s">
        <v>381</v>
      </c>
      <c r="L5" s="33">
        <v>18.91</v>
      </c>
      <c r="M5" s="33">
        <v>18.91</v>
      </c>
      <c r="N5" s="35">
        <v>200</v>
      </c>
      <c r="O5" s="39" t="s">
        <v>437</v>
      </c>
    </row>
    <row r="6" spans="1:15">
      <c r="A6" s="28" t="s">
        <v>376</v>
      </c>
      <c r="B6" s="28" t="s">
        <v>376</v>
      </c>
      <c r="C6" s="28" t="s">
        <v>35</v>
      </c>
      <c r="D6" s="28" t="s">
        <v>33</v>
      </c>
      <c r="E6" s="28" t="s">
        <v>377</v>
      </c>
      <c r="F6" s="28" t="s">
        <v>378</v>
      </c>
      <c r="G6" s="28" t="s">
        <v>385</v>
      </c>
      <c r="H6" s="29" t="s">
        <v>380</v>
      </c>
      <c r="I6" s="30">
        <v>46142</v>
      </c>
      <c r="J6" s="31"/>
      <c r="K6" s="32" t="s">
        <v>381</v>
      </c>
      <c r="L6" s="33">
        <v>18.91</v>
      </c>
      <c r="M6" s="33">
        <v>18.91</v>
      </c>
      <c r="N6" s="35">
        <v>700</v>
      </c>
      <c r="O6" s="39" t="s">
        <v>437</v>
      </c>
    </row>
    <row r="7" spans="1:15">
      <c r="A7" s="28" t="s">
        <v>376</v>
      </c>
      <c r="B7" s="28" t="s">
        <v>376</v>
      </c>
      <c r="C7" s="28" t="s">
        <v>35</v>
      </c>
      <c r="D7" s="28" t="s">
        <v>33</v>
      </c>
      <c r="E7" s="28" t="s">
        <v>377</v>
      </c>
      <c r="F7" s="28" t="s">
        <v>378</v>
      </c>
      <c r="G7" s="28" t="s">
        <v>383</v>
      </c>
      <c r="H7" s="29"/>
      <c r="I7" s="31">
        <v>46249</v>
      </c>
      <c r="J7" s="31"/>
      <c r="K7" s="28" t="s">
        <v>381</v>
      </c>
      <c r="L7" s="36">
        <v>18.91</v>
      </c>
      <c r="M7" s="36">
        <v>18.91</v>
      </c>
      <c r="N7" s="35"/>
      <c r="O7" s="39" t="s">
        <v>434</v>
      </c>
    </row>
    <row r="8" spans="1:15">
      <c r="A8" s="28" t="s">
        <v>376</v>
      </c>
      <c r="B8" s="28" t="s">
        <v>376</v>
      </c>
      <c r="C8" s="28" t="s">
        <v>50</v>
      </c>
      <c r="D8" s="28" t="s">
        <v>33</v>
      </c>
      <c r="E8" s="28" t="s">
        <v>377</v>
      </c>
      <c r="F8" s="28" t="s">
        <v>386</v>
      </c>
      <c r="G8" s="28" t="s">
        <v>383</v>
      </c>
      <c r="H8" s="29" t="s">
        <v>380</v>
      </c>
      <c r="I8" s="30">
        <v>46142</v>
      </c>
      <c r="J8" s="31"/>
      <c r="K8" s="32" t="s">
        <v>381</v>
      </c>
      <c r="L8" s="33">
        <v>18.91</v>
      </c>
      <c r="M8" s="33">
        <v>18.91</v>
      </c>
      <c r="N8" s="35">
        <v>200</v>
      </c>
      <c r="O8" s="39" t="s">
        <v>437</v>
      </c>
    </row>
    <row r="9" spans="1:15">
      <c r="A9" s="28" t="s">
        <v>376</v>
      </c>
      <c r="B9" s="28" t="s">
        <v>376</v>
      </c>
      <c r="C9" s="28" t="s">
        <v>50</v>
      </c>
      <c r="D9" s="28" t="s">
        <v>33</v>
      </c>
      <c r="E9" s="28" t="s">
        <v>377</v>
      </c>
      <c r="F9" s="28" t="s">
        <v>386</v>
      </c>
      <c r="G9" s="28" t="s">
        <v>384</v>
      </c>
      <c r="H9" s="29" t="s">
        <v>380</v>
      </c>
      <c r="I9" s="30">
        <v>46142</v>
      </c>
      <c r="J9" s="31"/>
      <c r="K9" s="32" t="s">
        <v>381</v>
      </c>
      <c r="L9" s="33">
        <v>18.91</v>
      </c>
      <c r="M9" s="33">
        <v>18.91</v>
      </c>
      <c r="N9" s="35">
        <v>150</v>
      </c>
      <c r="O9" s="39" t="s">
        <v>437</v>
      </c>
    </row>
    <row r="10" spans="1:15">
      <c r="A10" s="28" t="s">
        <v>376</v>
      </c>
      <c r="B10" s="28" t="s">
        <v>376</v>
      </c>
      <c r="C10" s="28" t="s">
        <v>50</v>
      </c>
      <c r="D10" s="28" t="s">
        <v>33</v>
      </c>
      <c r="E10" s="28" t="s">
        <v>377</v>
      </c>
      <c r="F10" s="28" t="s">
        <v>386</v>
      </c>
      <c r="G10" s="28" t="s">
        <v>385</v>
      </c>
      <c r="H10" s="29" t="s">
        <v>380</v>
      </c>
      <c r="I10" s="30">
        <v>46142</v>
      </c>
      <c r="J10" s="31"/>
      <c r="K10" s="32" t="s">
        <v>381</v>
      </c>
      <c r="L10" s="33">
        <v>18.91</v>
      </c>
      <c r="M10" s="33">
        <v>18.91</v>
      </c>
      <c r="N10" s="35">
        <v>500</v>
      </c>
      <c r="O10" s="39" t="s">
        <v>437</v>
      </c>
    </row>
    <row r="11" spans="1:15">
      <c r="A11" s="28" t="s">
        <v>376</v>
      </c>
      <c r="B11" s="28" t="s">
        <v>376</v>
      </c>
      <c r="C11" s="28" t="s">
        <v>50</v>
      </c>
      <c r="D11" s="28" t="s">
        <v>33</v>
      </c>
      <c r="E11" s="28" t="s">
        <v>377</v>
      </c>
      <c r="F11" s="28" t="s">
        <v>386</v>
      </c>
      <c r="G11" s="28" t="s">
        <v>383</v>
      </c>
      <c r="H11" s="29"/>
      <c r="I11" s="31">
        <v>46249</v>
      </c>
      <c r="J11" s="31"/>
      <c r="K11" s="28" t="s">
        <v>381</v>
      </c>
      <c r="L11" s="36">
        <v>18.91</v>
      </c>
      <c r="M11" s="36">
        <v>18.91</v>
      </c>
      <c r="N11" s="34">
        <v>200</v>
      </c>
      <c r="O11" s="39" t="s">
        <v>435</v>
      </c>
    </row>
    <row r="12" spans="1:15">
      <c r="A12" s="28" t="s">
        <v>376</v>
      </c>
      <c r="B12" s="28" t="s">
        <v>376</v>
      </c>
      <c r="C12" s="28" t="s">
        <v>51</v>
      </c>
      <c r="D12" s="28" t="s">
        <v>33</v>
      </c>
      <c r="E12" s="28" t="s">
        <v>377</v>
      </c>
      <c r="F12" s="28" t="s">
        <v>387</v>
      </c>
      <c r="G12" s="28" t="s">
        <v>379</v>
      </c>
      <c r="H12" s="29" t="s">
        <v>380</v>
      </c>
      <c r="I12" s="30">
        <v>46142</v>
      </c>
      <c r="J12" s="31"/>
      <c r="K12" s="32" t="s">
        <v>381</v>
      </c>
      <c r="L12" s="33">
        <v>18.91</v>
      </c>
      <c r="M12" s="33">
        <v>18.91</v>
      </c>
      <c r="N12" s="34">
        <v>700</v>
      </c>
      <c r="O12" s="39" t="s">
        <v>435</v>
      </c>
    </row>
    <row r="13" spans="1:15">
      <c r="A13" s="28" t="s">
        <v>376</v>
      </c>
      <c r="B13" s="28" t="s">
        <v>376</v>
      </c>
      <c r="C13" s="28" t="s">
        <v>51</v>
      </c>
      <c r="D13" s="28" t="s">
        <v>33</v>
      </c>
      <c r="E13" s="28" t="s">
        <v>377</v>
      </c>
      <c r="F13" s="28" t="s">
        <v>387</v>
      </c>
      <c r="G13" s="28" t="s">
        <v>382</v>
      </c>
      <c r="H13" s="29" t="s">
        <v>380</v>
      </c>
      <c r="I13" s="30">
        <v>46142</v>
      </c>
      <c r="J13" s="31"/>
      <c r="K13" s="32" t="s">
        <v>381</v>
      </c>
      <c r="L13" s="33">
        <v>18.91</v>
      </c>
      <c r="M13" s="33">
        <v>18.91</v>
      </c>
      <c r="N13" s="34">
        <v>300</v>
      </c>
      <c r="O13" s="39" t="s">
        <v>435</v>
      </c>
    </row>
    <row r="14" spans="1:15">
      <c r="A14" s="28" t="s">
        <v>376</v>
      </c>
      <c r="B14" s="28" t="s">
        <v>376</v>
      </c>
      <c r="C14" s="28" t="s">
        <v>51</v>
      </c>
      <c r="D14" s="28" t="s">
        <v>33</v>
      </c>
      <c r="E14" s="28" t="s">
        <v>377</v>
      </c>
      <c r="F14" s="28" t="s">
        <v>387</v>
      </c>
      <c r="G14" s="28" t="s">
        <v>383</v>
      </c>
      <c r="H14" s="29" t="s">
        <v>380</v>
      </c>
      <c r="I14" s="30">
        <v>46142</v>
      </c>
      <c r="J14" s="31"/>
      <c r="K14" s="32" t="s">
        <v>381</v>
      </c>
      <c r="L14" s="33">
        <v>18.91</v>
      </c>
      <c r="M14" s="33">
        <v>18.91</v>
      </c>
      <c r="N14" s="35">
        <v>300</v>
      </c>
      <c r="O14" s="39" t="s">
        <v>437</v>
      </c>
    </row>
    <row r="15" spans="1:15">
      <c r="A15" s="28" t="s">
        <v>376</v>
      </c>
      <c r="B15" s="28" t="s">
        <v>376</v>
      </c>
      <c r="C15" s="28" t="s">
        <v>51</v>
      </c>
      <c r="D15" s="28" t="s">
        <v>33</v>
      </c>
      <c r="E15" s="28" t="s">
        <v>377</v>
      </c>
      <c r="F15" s="28" t="s">
        <v>387</v>
      </c>
      <c r="G15" s="28" t="s">
        <v>384</v>
      </c>
      <c r="H15" s="29" t="s">
        <v>380</v>
      </c>
      <c r="I15" s="30">
        <v>46142</v>
      </c>
      <c r="J15" s="31"/>
      <c r="K15" s="32" t="s">
        <v>381</v>
      </c>
      <c r="L15" s="33">
        <v>18.91</v>
      </c>
      <c r="M15" s="33">
        <v>18.91</v>
      </c>
      <c r="N15" s="35">
        <v>150</v>
      </c>
      <c r="O15" s="39" t="s">
        <v>437</v>
      </c>
    </row>
    <row r="16" spans="1:15">
      <c r="A16" s="28" t="s">
        <v>376</v>
      </c>
      <c r="B16" s="28" t="s">
        <v>376</v>
      </c>
      <c r="C16" s="28" t="s">
        <v>51</v>
      </c>
      <c r="D16" s="28" t="s">
        <v>33</v>
      </c>
      <c r="E16" s="28" t="s">
        <v>377</v>
      </c>
      <c r="F16" s="28" t="s">
        <v>387</v>
      </c>
      <c r="G16" s="28" t="s">
        <v>385</v>
      </c>
      <c r="H16" s="29" t="s">
        <v>380</v>
      </c>
      <c r="I16" s="30">
        <v>46142</v>
      </c>
      <c r="J16" s="31"/>
      <c r="K16" s="32" t="s">
        <v>381</v>
      </c>
      <c r="L16" s="33">
        <v>18.91</v>
      </c>
      <c r="M16" s="33">
        <v>18.91</v>
      </c>
      <c r="N16" s="35">
        <v>400</v>
      </c>
      <c r="O16" s="39" t="s">
        <v>437</v>
      </c>
    </row>
    <row r="17" spans="1:15">
      <c r="A17" s="28" t="s">
        <v>376</v>
      </c>
      <c r="B17" s="28" t="s">
        <v>376</v>
      </c>
      <c r="C17" s="28" t="s">
        <v>51</v>
      </c>
      <c r="D17" s="28" t="s">
        <v>33</v>
      </c>
      <c r="E17" s="28" t="s">
        <v>377</v>
      </c>
      <c r="F17" s="28" t="s">
        <v>387</v>
      </c>
      <c r="G17" s="28" t="s">
        <v>383</v>
      </c>
      <c r="H17" s="29"/>
      <c r="I17" s="31">
        <v>46249</v>
      </c>
      <c r="J17" s="31"/>
      <c r="K17" s="28" t="s">
        <v>381</v>
      </c>
      <c r="L17" s="36">
        <v>18.91</v>
      </c>
      <c r="M17" s="36">
        <v>18.91</v>
      </c>
      <c r="N17" s="34">
        <v>300</v>
      </c>
      <c r="O17" s="39" t="s">
        <v>435</v>
      </c>
    </row>
    <row r="18" spans="1:15">
      <c r="A18" s="28" t="s">
        <v>376</v>
      </c>
      <c r="B18" s="28" t="s">
        <v>376</v>
      </c>
      <c r="C18" s="28" t="s">
        <v>52</v>
      </c>
      <c r="D18" s="28" t="s">
        <v>33</v>
      </c>
      <c r="E18" s="28" t="s">
        <v>377</v>
      </c>
      <c r="F18" s="28" t="s">
        <v>388</v>
      </c>
      <c r="G18" s="28" t="s">
        <v>379</v>
      </c>
      <c r="H18" s="29" t="s">
        <v>380</v>
      </c>
      <c r="I18" s="30">
        <v>46142</v>
      </c>
      <c r="J18" s="31"/>
      <c r="K18" s="32" t="s">
        <v>381</v>
      </c>
      <c r="L18" s="33">
        <v>18.91</v>
      </c>
      <c r="M18" s="33">
        <v>18.91</v>
      </c>
      <c r="N18" s="34">
        <v>800</v>
      </c>
      <c r="O18" s="39" t="s">
        <v>435</v>
      </c>
    </row>
    <row r="19" spans="1:15">
      <c r="A19" s="28" t="s">
        <v>376</v>
      </c>
      <c r="B19" s="28" t="s">
        <v>376</v>
      </c>
      <c r="C19" s="28" t="s">
        <v>52</v>
      </c>
      <c r="D19" s="28" t="s">
        <v>33</v>
      </c>
      <c r="E19" s="28" t="s">
        <v>377</v>
      </c>
      <c r="F19" s="28" t="s">
        <v>388</v>
      </c>
      <c r="G19" s="28" t="s">
        <v>382</v>
      </c>
      <c r="H19" s="29" t="s">
        <v>380</v>
      </c>
      <c r="I19" s="30">
        <v>46142</v>
      </c>
      <c r="J19" s="31"/>
      <c r="K19" s="32" t="s">
        <v>381</v>
      </c>
      <c r="L19" s="33">
        <v>18.91</v>
      </c>
      <c r="M19" s="33">
        <v>18.91</v>
      </c>
      <c r="N19" s="34">
        <v>250</v>
      </c>
      <c r="O19" s="39" t="s">
        <v>435</v>
      </c>
    </row>
    <row r="20" spans="1:15">
      <c r="A20" s="28" t="s">
        <v>376</v>
      </c>
      <c r="B20" s="28" t="s">
        <v>376</v>
      </c>
      <c r="C20" s="28" t="s">
        <v>52</v>
      </c>
      <c r="D20" s="28" t="s">
        <v>33</v>
      </c>
      <c r="E20" s="28" t="s">
        <v>377</v>
      </c>
      <c r="F20" s="28" t="s">
        <v>388</v>
      </c>
      <c r="G20" s="28" t="s">
        <v>383</v>
      </c>
      <c r="H20" s="29" t="s">
        <v>380</v>
      </c>
      <c r="I20" s="30">
        <v>46142</v>
      </c>
      <c r="J20" s="31"/>
      <c r="K20" s="32" t="s">
        <v>381</v>
      </c>
      <c r="L20" s="33">
        <v>18.91</v>
      </c>
      <c r="M20" s="33">
        <v>18.91</v>
      </c>
      <c r="N20" s="35">
        <v>300</v>
      </c>
      <c r="O20" s="39" t="s">
        <v>437</v>
      </c>
    </row>
    <row r="21" spans="1:15">
      <c r="A21" s="28" t="s">
        <v>376</v>
      </c>
      <c r="B21" s="28" t="s">
        <v>376</v>
      </c>
      <c r="C21" s="28" t="s">
        <v>52</v>
      </c>
      <c r="D21" s="28" t="s">
        <v>33</v>
      </c>
      <c r="E21" s="28" t="s">
        <v>377</v>
      </c>
      <c r="F21" s="28" t="s">
        <v>388</v>
      </c>
      <c r="G21" s="28" t="s">
        <v>384</v>
      </c>
      <c r="H21" s="29" t="s">
        <v>380</v>
      </c>
      <c r="I21" s="30">
        <v>46142</v>
      </c>
      <c r="J21" s="31"/>
      <c r="K21" s="32" t="s">
        <v>381</v>
      </c>
      <c r="L21" s="33">
        <v>18.91</v>
      </c>
      <c r="M21" s="33">
        <v>18.91</v>
      </c>
      <c r="N21" s="35">
        <v>150</v>
      </c>
      <c r="O21" s="39" t="s">
        <v>437</v>
      </c>
    </row>
    <row r="22" spans="1:15">
      <c r="A22" s="28" t="s">
        <v>376</v>
      </c>
      <c r="B22" s="28" t="s">
        <v>376</v>
      </c>
      <c r="C22" s="28" t="s">
        <v>52</v>
      </c>
      <c r="D22" s="28" t="s">
        <v>33</v>
      </c>
      <c r="E22" s="28" t="s">
        <v>377</v>
      </c>
      <c r="F22" s="28" t="s">
        <v>388</v>
      </c>
      <c r="G22" s="28" t="s">
        <v>385</v>
      </c>
      <c r="H22" s="29" t="s">
        <v>380</v>
      </c>
      <c r="I22" s="30">
        <v>46142</v>
      </c>
      <c r="J22" s="31"/>
      <c r="K22" s="32" t="s">
        <v>381</v>
      </c>
      <c r="L22" s="33">
        <v>18.91</v>
      </c>
      <c r="M22" s="33">
        <v>18.91</v>
      </c>
      <c r="N22" s="35">
        <v>600</v>
      </c>
      <c r="O22" s="39" t="s">
        <v>437</v>
      </c>
    </row>
    <row r="23" spans="1:15">
      <c r="A23" s="28" t="s">
        <v>376</v>
      </c>
      <c r="B23" s="28" t="s">
        <v>376</v>
      </c>
      <c r="C23" s="28" t="s">
        <v>53</v>
      </c>
      <c r="D23" s="28" t="s">
        <v>33</v>
      </c>
      <c r="E23" s="28" t="s">
        <v>377</v>
      </c>
      <c r="F23" s="28" t="s">
        <v>389</v>
      </c>
      <c r="G23" s="28" t="s">
        <v>383</v>
      </c>
      <c r="H23" s="29" t="s">
        <v>380</v>
      </c>
      <c r="I23" s="30">
        <v>46142</v>
      </c>
      <c r="J23" s="31"/>
      <c r="K23" s="32" t="s">
        <v>381</v>
      </c>
      <c r="L23" s="33">
        <v>18.91</v>
      </c>
      <c r="M23" s="33">
        <v>18.91</v>
      </c>
      <c r="N23" s="35">
        <v>200</v>
      </c>
      <c r="O23" s="39" t="s">
        <v>437</v>
      </c>
    </row>
    <row r="24" spans="1:15">
      <c r="A24" s="28" t="s">
        <v>376</v>
      </c>
      <c r="B24" s="28" t="s">
        <v>376</v>
      </c>
      <c r="C24" s="28" t="s">
        <v>53</v>
      </c>
      <c r="D24" s="28" t="s">
        <v>33</v>
      </c>
      <c r="E24" s="28" t="s">
        <v>377</v>
      </c>
      <c r="F24" s="28" t="s">
        <v>389</v>
      </c>
      <c r="G24" s="28" t="s">
        <v>384</v>
      </c>
      <c r="H24" s="29" t="s">
        <v>380</v>
      </c>
      <c r="I24" s="30">
        <v>46142</v>
      </c>
      <c r="J24" s="31"/>
      <c r="K24" s="32" t="s">
        <v>381</v>
      </c>
      <c r="L24" s="33">
        <v>18.91</v>
      </c>
      <c r="M24" s="33">
        <v>18.91</v>
      </c>
      <c r="N24" s="35">
        <v>100</v>
      </c>
      <c r="O24" s="39" t="s">
        <v>437</v>
      </c>
    </row>
    <row r="25" spans="1:15">
      <c r="A25" s="28" t="s">
        <v>376</v>
      </c>
      <c r="B25" s="28" t="s">
        <v>376</v>
      </c>
      <c r="C25" s="28" t="s">
        <v>53</v>
      </c>
      <c r="D25" s="28" t="s">
        <v>33</v>
      </c>
      <c r="E25" s="28" t="s">
        <v>377</v>
      </c>
      <c r="F25" s="28" t="s">
        <v>389</v>
      </c>
      <c r="G25" s="28" t="s">
        <v>385</v>
      </c>
      <c r="H25" s="29" t="s">
        <v>380</v>
      </c>
      <c r="I25" s="30">
        <v>46142</v>
      </c>
      <c r="J25" s="31"/>
      <c r="K25" s="32" t="s">
        <v>381</v>
      </c>
      <c r="L25" s="33">
        <v>18.91</v>
      </c>
      <c r="M25" s="33">
        <v>18.91</v>
      </c>
      <c r="N25" s="35">
        <v>250</v>
      </c>
      <c r="O25" s="39" t="s">
        <v>437</v>
      </c>
    </row>
    <row r="26" spans="1:15">
      <c r="A26" s="28" t="s">
        <v>376</v>
      </c>
      <c r="B26" s="28" t="s">
        <v>376</v>
      </c>
      <c r="C26" s="28" t="s">
        <v>53</v>
      </c>
      <c r="D26" s="28" t="s">
        <v>33</v>
      </c>
      <c r="E26" s="28" t="s">
        <v>377</v>
      </c>
      <c r="F26" s="28" t="s">
        <v>389</v>
      </c>
      <c r="G26" s="28" t="s">
        <v>383</v>
      </c>
      <c r="H26" s="29"/>
      <c r="I26" s="31">
        <v>46249</v>
      </c>
      <c r="J26" s="31"/>
      <c r="K26" s="28" t="s">
        <v>381</v>
      </c>
      <c r="L26" s="36">
        <v>18.91</v>
      </c>
      <c r="M26" s="36">
        <v>18.91</v>
      </c>
      <c r="N26" s="34">
        <v>200</v>
      </c>
      <c r="O26" s="39" t="s">
        <v>435</v>
      </c>
    </row>
    <row r="27" spans="1:15">
      <c r="A27" s="28" t="s">
        <v>376</v>
      </c>
      <c r="B27" s="28" t="s">
        <v>376</v>
      </c>
      <c r="C27" s="28"/>
      <c r="D27" s="28" t="s">
        <v>73</v>
      </c>
      <c r="E27" s="28"/>
      <c r="F27" s="28" t="s">
        <v>378</v>
      </c>
      <c r="G27" s="28" t="s">
        <v>379</v>
      </c>
      <c r="H27" s="29" t="s">
        <v>390</v>
      </c>
      <c r="I27" s="30">
        <v>46142</v>
      </c>
      <c r="J27" s="31"/>
      <c r="K27" s="32" t="s">
        <v>381</v>
      </c>
      <c r="L27" s="33">
        <v>15.5</v>
      </c>
      <c r="M27" s="33">
        <v>15.5</v>
      </c>
      <c r="N27" s="35">
        <v>1300</v>
      </c>
      <c r="O27" s="39" t="s">
        <v>436</v>
      </c>
    </row>
    <row r="28" spans="1:15">
      <c r="A28" s="28" t="s">
        <v>376</v>
      </c>
      <c r="B28" s="28" t="s">
        <v>376</v>
      </c>
      <c r="C28" s="28"/>
      <c r="D28" s="28" t="s">
        <v>73</v>
      </c>
      <c r="E28" s="28"/>
      <c r="F28" s="28" t="s">
        <v>378</v>
      </c>
      <c r="G28" s="28" t="s">
        <v>382</v>
      </c>
      <c r="H28" s="29" t="s">
        <v>390</v>
      </c>
      <c r="I28" s="30">
        <v>46142</v>
      </c>
      <c r="J28" s="31"/>
      <c r="K28" s="32" t="s">
        <v>381</v>
      </c>
      <c r="L28" s="33">
        <v>15.5</v>
      </c>
      <c r="M28" s="33">
        <v>15.5</v>
      </c>
      <c r="N28" s="35">
        <v>350</v>
      </c>
      <c r="O28" s="39" t="s">
        <v>436</v>
      </c>
    </row>
    <row r="29" spans="1:15">
      <c r="A29" s="28" t="s">
        <v>376</v>
      </c>
      <c r="B29" s="28" t="s">
        <v>376</v>
      </c>
      <c r="C29" s="28"/>
      <c r="D29" s="28" t="s">
        <v>73</v>
      </c>
      <c r="E29" s="28"/>
      <c r="F29" s="28" t="s">
        <v>378</v>
      </c>
      <c r="G29" s="28" t="s">
        <v>383</v>
      </c>
      <c r="H29" s="29" t="s">
        <v>380</v>
      </c>
      <c r="I29" s="30">
        <v>46142</v>
      </c>
      <c r="J29" s="31"/>
      <c r="K29" s="32" t="s">
        <v>381</v>
      </c>
      <c r="L29" s="33">
        <v>15.5</v>
      </c>
      <c r="M29" s="33">
        <v>15.5</v>
      </c>
      <c r="N29" s="35">
        <v>500</v>
      </c>
      <c r="O29" s="39" t="s">
        <v>437</v>
      </c>
    </row>
    <row r="30" spans="1:15">
      <c r="A30" s="28" t="s">
        <v>376</v>
      </c>
      <c r="B30" s="28" t="s">
        <v>376</v>
      </c>
      <c r="C30" s="28"/>
      <c r="D30" s="28" t="s">
        <v>73</v>
      </c>
      <c r="E30" s="28"/>
      <c r="F30" s="28" t="s">
        <v>378</v>
      </c>
      <c r="G30" s="28" t="s">
        <v>384</v>
      </c>
      <c r="H30" s="29" t="s">
        <v>380</v>
      </c>
      <c r="I30" s="30">
        <v>46142</v>
      </c>
      <c r="J30" s="31"/>
      <c r="K30" s="32" t="s">
        <v>381</v>
      </c>
      <c r="L30" s="33">
        <v>15.5</v>
      </c>
      <c r="M30" s="33">
        <v>15.5</v>
      </c>
      <c r="N30" s="35">
        <v>200</v>
      </c>
      <c r="O30" s="39" t="s">
        <v>437</v>
      </c>
    </row>
    <row r="31" spans="1:15">
      <c r="A31" s="28" t="s">
        <v>376</v>
      </c>
      <c r="B31" s="28" t="s">
        <v>376</v>
      </c>
      <c r="C31" s="28"/>
      <c r="D31" s="28" t="s">
        <v>73</v>
      </c>
      <c r="E31" s="28"/>
      <c r="F31" s="28" t="s">
        <v>378</v>
      </c>
      <c r="G31" s="28" t="s">
        <v>385</v>
      </c>
      <c r="H31" s="29" t="s">
        <v>380</v>
      </c>
      <c r="I31" s="30">
        <v>46142</v>
      </c>
      <c r="J31" s="31"/>
      <c r="K31" s="32" t="s">
        <v>381</v>
      </c>
      <c r="L31" s="33">
        <v>15.5</v>
      </c>
      <c r="M31" s="33">
        <v>15.5</v>
      </c>
      <c r="N31" s="35">
        <v>750</v>
      </c>
      <c r="O31" s="39" t="s">
        <v>437</v>
      </c>
    </row>
    <row r="32" spans="1:15">
      <c r="A32" s="28" t="s">
        <v>376</v>
      </c>
      <c r="B32" s="28" t="s">
        <v>376</v>
      </c>
      <c r="C32" s="28"/>
      <c r="D32" s="28" t="s">
        <v>73</v>
      </c>
      <c r="E32" s="28"/>
      <c r="F32" s="28" t="s">
        <v>388</v>
      </c>
      <c r="G32" s="28" t="s">
        <v>379</v>
      </c>
      <c r="H32" s="29" t="s">
        <v>390</v>
      </c>
      <c r="I32" s="30">
        <v>46142</v>
      </c>
      <c r="J32" s="31"/>
      <c r="K32" s="32" t="s">
        <v>381</v>
      </c>
      <c r="L32" s="33">
        <v>15.5</v>
      </c>
      <c r="M32" s="33">
        <v>15.5</v>
      </c>
      <c r="N32" s="35">
        <v>1200</v>
      </c>
      <c r="O32" s="39" t="s">
        <v>436</v>
      </c>
    </row>
    <row r="33" spans="1:15">
      <c r="A33" s="28" t="s">
        <v>376</v>
      </c>
      <c r="B33" s="28" t="s">
        <v>376</v>
      </c>
      <c r="C33" s="28"/>
      <c r="D33" s="28" t="s">
        <v>73</v>
      </c>
      <c r="E33" s="28"/>
      <c r="F33" s="28" t="s">
        <v>388</v>
      </c>
      <c r="G33" s="28" t="s">
        <v>382</v>
      </c>
      <c r="H33" s="29" t="s">
        <v>390</v>
      </c>
      <c r="I33" s="30">
        <v>46142</v>
      </c>
      <c r="J33" s="31"/>
      <c r="K33" s="32" t="s">
        <v>381</v>
      </c>
      <c r="L33" s="33">
        <v>15.5</v>
      </c>
      <c r="M33" s="33">
        <v>15.5</v>
      </c>
      <c r="N33" s="35">
        <v>300</v>
      </c>
      <c r="O33" s="39" t="s">
        <v>436</v>
      </c>
    </row>
    <row r="34" spans="1:15">
      <c r="A34" s="28" t="s">
        <v>376</v>
      </c>
      <c r="B34" s="28" t="s">
        <v>376</v>
      </c>
      <c r="C34" s="28"/>
      <c r="D34" s="28" t="s">
        <v>73</v>
      </c>
      <c r="E34" s="28"/>
      <c r="F34" s="28" t="s">
        <v>388</v>
      </c>
      <c r="G34" s="28" t="s">
        <v>383</v>
      </c>
      <c r="H34" s="29" t="s">
        <v>380</v>
      </c>
      <c r="I34" s="30">
        <v>46142</v>
      </c>
      <c r="J34" s="31"/>
      <c r="K34" s="32" t="s">
        <v>381</v>
      </c>
      <c r="L34" s="33">
        <v>15.5</v>
      </c>
      <c r="M34" s="33">
        <v>15.5</v>
      </c>
      <c r="N34" s="35">
        <v>400</v>
      </c>
      <c r="O34" s="39" t="s">
        <v>437</v>
      </c>
    </row>
    <row r="35" spans="1:15">
      <c r="A35" s="28" t="s">
        <v>376</v>
      </c>
      <c r="B35" s="28" t="s">
        <v>376</v>
      </c>
      <c r="C35" s="28"/>
      <c r="D35" s="28" t="s">
        <v>73</v>
      </c>
      <c r="E35" s="28"/>
      <c r="F35" s="28" t="s">
        <v>388</v>
      </c>
      <c r="G35" s="28" t="s">
        <v>384</v>
      </c>
      <c r="H35" s="29" t="s">
        <v>380</v>
      </c>
      <c r="I35" s="30">
        <v>46142</v>
      </c>
      <c r="J35" s="31"/>
      <c r="K35" s="32" t="s">
        <v>381</v>
      </c>
      <c r="L35" s="33">
        <v>15.5</v>
      </c>
      <c r="M35" s="33">
        <v>15.5</v>
      </c>
      <c r="N35" s="35">
        <v>100</v>
      </c>
      <c r="O35" s="39" t="s">
        <v>437</v>
      </c>
    </row>
    <row r="36" spans="1:15">
      <c r="A36" s="28" t="s">
        <v>376</v>
      </c>
      <c r="B36" s="28" t="s">
        <v>376</v>
      </c>
      <c r="C36" s="28"/>
      <c r="D36" s="28" t="s">
        <v>73</v>
      </c>
      <c r="E36" s="28"/>
      <c r="F36" s="28" t="s">
        <v>388</v>
      </c>
      <c r="G36" s="28" t="s">
        <v>385</v>
      </c>
      <c r="H36" s="29" t="s">
        <v>380</v>
      </c>
      <c r="I36" s="30">
        <v>46142</v>
      </c>
      <c r="J36" s="31"/>
      <c r="K36" s="32" t="s">
        <v>381</v>
      </c>
      <c r="L36" s="33">
        <v>15.5</v>
      </c>
      <c r="M36" s="33">
        <v>15.5</v>
      </c>
      <c r="N36" s="35">
        <v>700</v>
      </c>
      <c r="O36" s="39" t="s">
        <v>437</v>
      </c>
    </row>
    <row r="37" spans="1:15">
      <c r="A37" s="28" t="s">
        <v>376</v>
      </c>
      <c r="B37" s="28" t="s">
        <v>376</v>
      </c>
      <c r="C37" s="28"/>
      <c r="D37" s="28" t="s">
        <v>73</v>
      </c>
      <c r="E37" s="28"/>
      <c r="F37" s="28" t="s">
        <v>386</v>
      </c>
      <c r="G37" s="28" t="s">
        <v>379</v>
      </c>
      <c r="H37" s="29" t="s">
        <v>390</v>
      </c>
      <c r="I37" s="30">
        <v>46142</v>
      </c>
      <c r="J37" s="31"/>
      <c r="K37" s="32" t="s">
        <v>381</v>
      </c>
      <c r="L37" s="33">
        <v>15.5</v>
      </c>
      <c r="M37" s="33">
        <v>15.5</v>
      </c>
      <c r="N37" s="35">
        <v>800</v>
      </c>
      <c r="O37" s="39" t="s">
        <v>436</v>
      </c>
    </row>
    <row r="38" spans="1:15">
      <c r="A38" s="28" t="s">
        <v>376</v>
      </c>
      <c r="B38" s="28" t="s">
        <v>376</v>
      </c>
      <c r="C38" s="28"/>
      <c r="D38" s="28" t="s">
        <v>73</v>
      </c>
      <c r="E38" s="28"/>
      <c r="F38" s="28" t="s">
        <v>386</v>
      </c>
      <c r="G38" s="28" t="s">
        <v>382</v>
      </c>
      <c r="H38" s="29" t="s">
        <v>390</v>
      </c>
      <c r="I38" s="30">
        <v>46142</v>
      </c>
      <c r="J38" s="31"/>
      <c r="K38" s="32" t="s">
        <v>381</v>
      </c>
      <c r="L38" s="33">
        <v>15.5</v>
      </c>
      <c r="M38" s="33">
        <v>15.5</v>
      </c>
      <c r="N38" s="35">
        <v>300</v>
      </c>
      <c r="O38" s="39" t="s">
        <v>436</v>
      </c>
    </row>
    <row r="39" spans="1:15">
      <c r="A39" s="28" t="s">
        <v>376</v>
      </c>
      <c r="B39" s="28" t="s">
        <v>376</v>
      </c>
      <c r="C39" s="28"/>
      <c r="D39" s="28" t="s">
        <v>73</v>
      </c>
      <c r="E39" s="28"/>
      <c r="F39" s="28" t="s">
        <v>386</v>
      </c>
      <c r="G39" s="28" t="s">
        <v>383</v>
      </c>
      <c r="H39" s="29" t="s">
        <v>380</v>
      </c>
      <c r="I39" s="30">
        <v>46142</v>
      </c>
      <c r="J39" s="31"/>
      <c r="K39" s="32" t="s">
        <v>381</v>
      </c>
      <c r="L39" s="33">
        <v>15.5</v>
      </c>
      <c r="M39" s="33">
        <v>15.5</v>
      </c>
      <c r="N39" s="35">
        <v>400</v>
      </c>
      <c r="O39" s="39" t="s">
        <v>437</v>
      </c>
    </row>
    <row r="40" spans="1:15">
      <c r="A40" s="28" t="s">
        <v>376</v>
      </c>
      <c r="B40" s="28" t="s">
        <v>376</v>
      </c>
      <c r="C40" s="28"/>
      <c r="D40" s="28" t="s">
        <v>73</v>
      </c>
      <c r="E40" s="28"/>
      <c r="F40" s="28" t="s">
        <v>386</v>
      </c>
      <c r="G40" s="28" t="s">
        <v>384</v>
      </c>
      <c r="H40" s="29" t="s">
        <v>380</v>
      </c>
      <c r="I40" s="30">
        <v>46142</v>
      </c>
      <c r="J40" s="31"/>
      <c r="K40" s="32" t="s">
        <v>381</v>
      </c>
      <c r="L40" s="33">
        <v>15.5</v>
      </c>
      <c r="M40" s="33">
        <v>15.5</v>
      </c>
      <c r="N40" s="35">
        <v>100</v>
      </c>
      <c r="O40" s="39" t="s">
        <v>437</v>
      </c>
    </row>
    <row r="41" spans="1:15">
      <c r="A41" s="28" t="s">
        <v>376</v>
      </c>
      <c r="B41" s="28" t="s">
        <v>376</v>
      </c>
      <c r="C41" s="28"/>
      <c r="D41" s="28" t="s">
        <v>73</v>
      </c>
      <c r="E41" s="28"/>
      <c r="F41" s="28" t="s">
        <v>386</v>
      </c>
      <c r="G41" s="28" t="s">
        <v>385</v>
      </c>
      <c r="H41" s="29" t="s">
        <v>380</v>
      </c>
      <c r="I41" s="30">
        <v>46142</v>
      </c>
      <c r="J41" s="31"/>
      <c r="K41" s="32" t="s">
        <v>381</v>
      </c>
      <c r="L41" s="33">
        <v>15.5</v>
      </c>
      <c r="M41" s="33">
        <v>15.5</v>
      </c>
      <c r="N41" s="35">
        <v>600</v>
      </c>
      <c r="O41" s="39" t="s">
        <v>437</v>
      </c>
    </row>
    <row r="42" spans="1:15">
      <c r="A42" s="28" t="s">
        <v>376</v>
      </c>
      <c r="B42" s="28" t="s">
        <v>376</v>
      </c>
      <c r="C42" s="28"/>
      <c r="D42" s="28" t="s">
        <v>73</v>
      </c>
      <c r="E42" s="28"/>
      <c r="F42" s="28" t="s">
        <v>387</v>
      </c>
      <c r="G42" s="28" t="s">
        <v>379</v>
      </c>
      <c r="H42" s="29" t="s">
        <v>390</v>
      </c>
      <c r="I42" s="30">
        <v>46142</v>
      </c>
      <c r="J42" s="31"/>
      <c r="K42" s="32" t="s">
        <v>381</v>
      </c>
      <c r="L42" s="33">
        <v>15.5</v>
      </c>
      <c r="M42" s="33">
        <v>15.5</v>
      </c>
      <c r="N42" s="35">
        <v>800</v>
      </c>
      <c r="O42" s="39" t="s">
        <v>436</v>
      </c>
    </row>
    <row r="43" spans="1:15">
      <c r="A43" s="28" t="s">
        <v>376</v>
      </c>
      <c r="B43" s="28" t="s">
        <v>376</v>
      </c>
      <c r="C43" s="28"/>
      <c r="D43" s="28" t="s">
        <v>73</v>
      </c>
      <c r="E43" s="28"/>
      <c r="F43" s="28" t="s">
        <v>387</v>
      </c>
      <c r="G43" s="28" t="s">
        <v>382</v>
      </c>
      <c r="H43" s="29" t="s">
        <v>390</v>
      </c>
      <c r="I43" s="30">
        <v>46142</v>
      </c>
      <c r="J43" s="31"/>
      <c r="K43" s="32" t="s">
        <v>381</v>
      </c>
      <c r="L43" s="33">
        <v>15.5</v>
      </c>
      <c r="M43" s="33">
        <v>15.5</v>
      </c>
      <c r="N43" s="35">
        <v>300</v>
      </c>
      <c r="O43" s="39" t="s">
        <v>436</v>
      </c>
    </row>
    <row r="44" spans="1:15">
      <c r="A44" s="28" t="s">
        <v>376</v>
      </c>
      <c r="B44" s="28" t="s">
        <v>376</v>
      </c>
      <c r="C44" s="28"/>
      <c r="D44" s="28" t="s">
        <v>73</v>
      </c>
      <c r="E44" s="28"/>
      <c r="F44" s="28" t="s">
        <v>387</v>
      </c>
      <c r="G44" s="28" t="s">
        <v>383</v>
      </c>
      <c r="H44" s="29" t="s">
        <v>380</v>
      </c>
      <c r="I44" s="30">
        <v>46142</v>
      </c>
      <c r="J44" s="31"/>
      <c r="K44" s="32" t="s">
        <v>381</v>
      </c>
      <c r="L44" s="33">
        <v>15.5</v>
      </c>
      <c r="M44" s="33">
        <v>15.5</v>
      </c>
      <c r="N44" s="35">
        <v>300</v>
      </c>
      <c r="O44" s="39" t="s">
        <v>437</v>
      </c>
    </row>
    <row r="45" spans="1:15">
      <c r="A45" s="28" t="s">
        <v>376</v>
      </c>
      <c r="B45" s="28" t="s">
        <v>376</v>
      </c>
      <c r="C45" s="28"/>
      <c r="D45" s="28" t="s">
        <v>73</v>
      </c>
      <c r="E45" s="28"/>
      <c r="F45" s="28" t="s">
        <v>387</v>
      </c>
      <c r="G45" s="28" t="s">
        <v>384</v>
      </c>
      <c r="H45" s="29" t="s">
        <v>380</v>
      </c>
      <c r="I45" s="30">
        <v>46142</v>
      </c>
      <c r="J45" s="31"/>
      <c r="K45" s="32" t="s">
        <v>381</v>
      </c>
      <c r="L45" s="33">
        <v>15.5</v>
      </c>
      <c r="M45" s="33">
        <v>15.5</v>
      </c>
      <c r="N45" s="35">
        <v>100</v>
      </c>
      <c r="O45" s="39" t="s">
        <v>437</v>
      </c>
    </row>
    <row r="46" spans="1:15">
      <c r="A46" s="28" t="s">
        <v>376</v>
      </c>
      <c r="B46" s="28" t="s">
        <v>376</v>
      </c>
      <c r="C46" s="28"/>
      <c r="D46" s="28" t="s">
        <v>73</v>
      </c>
      <c r="E46" s="28"/>
      <c r="F46" s="28" t="s">
        <v>387</v>
      </c>
      <c r="G46" s="28" t="s">
        <v>385</v>
      </c>
      <c r="H46" s="29" t="s">
        <v>380</v>
      </c>
      <c r="I46" s="30">
        <v>46142</v>
      </c>
      <c r="J46" s="31"/>
      <c r="K46" s="32" t="s">
        <v>381</v>
      </c>
      <c r="L46" s="33">
        <v>15.5</v>
      </c>
      <c r="M46" s="33">
        <v>15.5</v>
      </c>
      <c r="N46" s="35">
        <v>600</v>
      </c>
      <c r="O46" s="39" t="s">
        <v>437</v>
      </c>
    </row>
    <row r="47" spans="1:15">
      <c r="A47" s="28" t="s">
        <v>376</v>
      </c>
      <c r="B47" s="28" t="s">
        <v>376</v>
      </c>
      <c r="C47" s="28"/>
      <c r="D47" s="28" t="s">
        <v>93</v>
      </c>
      <c r="E47" s="28"/>
      <c r="F47" s="28" t="s">
        <v>378</v>
      </c>
      <c r="G47" s="28" t="s">
        <v>379</v>
      </c>
      <c r="H47" s="29" t="s">
        <v>390</v>
      </c>
      <c r="I47" s="30">
        <v>46142</v>
      </c>
      <c r="J47" s="31"/>
      <c r="K47" s="32" t="s">
        <v>381</v>
      </c>
      <c r="L47" s="33">
        <v>20.86</v>
      </c>
      <c r="M47" s="33">
        <v>20.86</v>
      </c>
      <c r="N47" s="35">
        <v>1300</v>
      </c>
      <c r="O47" s="39" t="s">
        <v>436</v>
      </c>
    </row>
    <row r="48" spans="1:15">
      <c r="A48" s="28" t="s">
        <v>376</v>
      </c>
      <c r="B48" s="28" t="s">
        <v>376</v>
      </c>
      <c r="C48" s="28"/>
      <c r="D48" s="28" t="s">
        <v>93</v>
      </c>
      <c r="E48" s="28"/>
      <c r="F48" s="28" t="s">
        <v>378</v>
      </c>
      <c r="G48" s="28" t="s">
        <v>382</v>
      </c>
      <c r="H48" s="29" t="s">
        <v>390</v>
      </c>
      <c r="I48" s="30">
        <v>46142</v>
      </c>
      <c r="J48" s="31"/>
      <c r="K48" s="32" t="s">
        <v>381</v>
      </c>
      <c r="L48" s="33">
        <v>20.86</v>
      </c>
      <c r="M48" s="33">
        <v>20.86</v>
      </c>
      <c r="N48" s="35">
        <v>350</v>
      </c>
      <c r="O48" s="39" t="s">
        <v>436</v>
      </c>
    </row>
    <row r="49" spans="1:15">
      <c r="A49" s="28" t="s">
        <v>376</v>
      </c>
      <c r="B49" s="28" t="s">
        <v>376</v>
      </c>
      <c r="C49" s="28"/>
      <c r="D49" s="28" t="s">
        <v>93</v>
      </c>
      <c r="E49" s="28"/>
      <c r="F49" s="28" t="s">
        <v>378</v>
      </c>
      <c r="G49" s="28" t="s">
        <v>383</v>
      </c>
      <c r="H49" s="29" t="s">
        <v>380</v>
      </c>
      <c r="I49" s="30">
        <v>46142</v>
      </c>
      <c r="J49" s="31"/>
      <c r="K49" s="32" t="s">
        <v>381</v>
      </c>
      <c r="L49" s="33">
        <v>20.86</v>
      </c>
      <c r="M49" s="33">
        <v>20.86</v>
      </c>
      <c r="N49" s="35">
        <v>500</v>
      </c>
      <c r="O49" s="39" t="s">
        <v>437</v>
      </c>
    </row>
    <row r="50" spans="1:15">
      <c r="A50" s="28" t="s">
        <v>376</v>
      </c>
      <c r="B50" s="28" t="s">
        <v>376</v>
      </c>
      <c r="C50" s="28"/>
      <c r="D50" s="28" t="s">
        <v>93</v>
      </c>
      <c r="E50" s="28"/>
      <c r="F50" s="28" t="s">
        <v>378</v>
      </c>
      <c r="G50" s="28" t="s">
        <v>384</v>
      </c>
      <c r="H50" s="29" t="s">
        <v>380</v>
      </c>
      <c r="I50" s="30">
        <v>46142</v>
      </c>
      <c r="J50" s="31"/>
      <c r="K50" s="32" t="s">
        <v>381</v>
      </c>
      <c r="L50" s="33">
        <v>20.86</v>
      </c>
      <c r="M50" s="33">
        <v>20.86</v>
      </c>
      <c r="N50" s="35">
        <v>200</v>
      </c>
      <c r="O50" s="39" t="s">
        <v>437</v>
      </c>
    </row>
    <row r="51" spans="1:15">
      <c r="A51" s="28" t="s">
        <v>376</v>
      </c>
      <c r="B51" s="28" t="s">
        <v>376</v>
      </c>
      <c r="C51" s="28"/>
      <c r="D51" s="28" t="s">
        <v>93</v>
      </c>
      <c r="E51" s="28"/>
      <c r="F51" s="28" t="s">
        <v>378</v>
      </c>
      <c r="G51" s="28" t="s">
        <v>385</v>
      </c>
      <c r="H51" s="29" t="s">
        <v>380</v>
      </c>
      <c r="I51" s="30">
        <v>46142</v>
      </c>
      <c r="J51" s="31"/>
      <c r="K51" s="32" t="s">
        <v>381</v>
      </c>
      <c r="L51" s="33">
        <v>20.86</v>
      </c>
      <c r="M51" s="33">
        <v>20.86</v>
      </c>
      <c r="N51" s="35">
        <v>750</v>
      </c>
      <c r="O51" s="39" t="s">
        <v>437</v>
      </c>
    </row>
    <row r="52" spans="1:15">
      <c r="A52" s="28" t="s">
        <v>376</v>
      </c>
      <c r="B52" s="28" t="s">
        <v>376</v>
      </c>
      <c r="C52" s="28"/>
      <c r="D52" s="28" t="s">
        <v>93</v>
      </c>
      <c r="E52" s="28"/>
      <c r="F52" s="28" t="s">
        <v>388</v>
      </c>
      <c r="G52" s="28" t="s">
        <v>379</v>
      </c>
      <c r="H52" s="29" t="s">
        <v>390</v>
      </c>
      <c r="I52" s="30">
        <v>46142</v>
      </c>
      <c r="J52" s="31"/>
      <c r="K52" s="32" t="s">
        <v>381</v>
      </c>
      <c r="L52" s="33">
        <v>20.86</v>
      </c>
      <c r="M52" s="33">
        <v>20.86</v>
      </c>
      <c r="N52" s="35">
        <v>1200</v>
      </c>
      <c r="O52" s="39" t="s">
        <v>436</v>
      </c>
    </row>
    <row r="53" spans="1:15">
      <c r="A53" s="28" t="s">
        <v>376</v>
      </c>
      <c r="B53" s="28" t="s">
        <v>376</v>
      </c>
      <c r="C53" s="28"/>
      <c r="D53" s="28" t="s">
        <v>93</v>
      </c>
      <c r="E53" s="28"/>
      <c r="F53" s="28" t="s">
        <v>388</v>
      </c>
      <c r="G53" s="28" t="s">
        <v>382</v>
      </c>
      <c r="H53" s="29" t="s">
        <v>390</v>
      </c>
      <c r="I53" s="30">
        <v>46142</v>
      </c>
      <c r="J53" s="31"/>
      <c r="K53" s="32" t="s">
        <v>381</v>
      </c>
      <c r="L53" s="33">
        <v>20.86</v>
      </c>
      <c r="M53" s="33">
        <v>20.86</v>
      </c>
      <c r="N53" s="35">
        <v>300</v>
      </c>
      <c r="O53" s="39" t="s">
        <v>436</v>
      </c>
    </row>
    <row r="54" spans="1:15">
      <c r="A54" s="28" t="s">
        <v>376</v>
      </c>
      <c r="B54" s="28" t="s">
        <v>376</v>
      </c>
      <c r="C54" s="28"/>
      <c r="D54" s="28" t="s">
        <v>93</v>
      </c>
      <c r="E54" s="28"/>
      <c r="F54" s="28" t="s">
        <v>388</v>
      </c>
      <c r="G54" s="28" t="s">
        <v>383</v>
      </c>
      <c r="H54" s="29" t="s">
        <v>380</v>
      </c>
      <c r="I54" s="30">
        <v>46142</v>
      </c>
      <c r="J54" s="31"/>
      <c r="K54" s="32" t="s">
        <v>381</v>
      </c>
      <c r="L54" s="33">
        <v>20.86</v>
      </c>
      <c r="M54" s="33">
        <v>20.86</v>
      </c>
      <c r="N54" s="35">
        <v>400</v>
      </c>
      <c r="O54" s="39" t="s">
        <v>437</v>
      </c>
    </row>
    <row r="55" spans="1:15">
      <c r="A55" s="28" t="s">
        <v>376</v>
      </c>
      <c r="B55" s="28" t="s">
        <v>376</v>
      </c>
      <c r="C55" s="28"/>
      <c r="D55" s="28" t="s">
        <v>93</v>
      </c>
      <c r="E55" s="28"/>
      <c r="F55" s="28" t="s">
        <v>388</v>
      </c>
      <c r="G55" s="28" t="s">
        <v>384</v>
      </c>
      <c r="H55" s="29" t="s">
        <v>380</v>
      </c>
      <c r="I55" s="30">
        <v>46142</v>
      </c>
      <c r="J55" s="31"/>
      <c r="K55" s="32" t="s">
        <v>381</v>
      </c>
      <c r="L55" s="33">
        <v>20.86</v>
      </c>
      <c r="M55" s="33">
        <v>20.86</v>
      </c>
      <c r="N55" s="35">
        <v>100</v>
      </c>
      <c r="O55" s="39" t="s">
        <v>437</v>
      </c>
    </row>
    <row r="56" spans="1:15">
      <c r="A56" s="28" t="s">
        <v>376</v>
      </c>
      <c r="B56" s="28" t="s">
        <v>376</v>
      </c>
      <c r="C56" s="28"/>
      <c r="D56" s="28" t="s">
        <v>93</v>
      </c>
      <c r="E56" s="28"/>
      <c r="F56" s="28" t="s">
        <v>388</v>
      </c>
      <c r="G56" s="28" t="s">
        <v>385</v>
      </c>
      <c r="H56" s="29" t="s">
        <v>380</v>
      </c>
      <c r="I56" s="30">
        <v>46142</v>
      </c>
      <c r="J56" s="31"/>
      <c r="K56" s="32" t="s">
        <v>381</v>
      </c>
      <c r="L56" s="33">
        <v>20.86</v>
      </c>
      <c r="M56" s="33">
        <v>20.86</v>
      </c>
      <c r="N56" s="35">
        <v>700</v>
      </c>
      <c r="O56" s="39" t="s">
        <v>437</v>
      </c>
    </row>
    <row r="57" spans="1:15">
      <c r="A57" s="28" t="s">
        <v>376</v>
      </c>
      <c r="B57" s="28" t="s">
        <v>376</v>
      </c>
      <c r="C57" s="28"/>
      <c r="D57" s="28" t="s">
        <v>93</v>
      </c>
      <c r="E57" s="28"/>
      <c r="F57" s="28" t="s">
        <v>386</v>
      </c>
      <c r="G57" s="28" t="s">
        <v>379</v>
      </c>
      <c r="H57" s="29" t="s">
        <v>390</v>
      </c>
      <c r="I57" s="30">
        <v>46142</v>
      </c>
      <c r="J57" s="31"/>
      <c r="K57" s="32" t="s">
        <v>381</v>
      </c>
      <c r="L57" s="33">
        <v>20.86</v>
      </c>
      <c r="M57" s="33">
        <v>20.86</v>
      </c>
      <c r="N57" s="35">
        <v>800</v>
      </c>
      <c r="O57" s="39" t="s">
        <v>436</v>
      </c>
    </row>
    <row r="58" spans="1:15">
      <c r="A58" s="28" t="s">
        <v>376</v>
      </c>
      <c r="B58" s="28" t="s">
        <v>376</v>
      </c>
      <c r="C58" s="28"/>
      <c r="D58" s="28" t="s">
        <v>93</v>
      </c>
      <c r="E58" s="28"/>
      <c r="F58" s="28" t="s">
        <v>386</v>
      </c>
      <c r="G58" s="28" t="s">
        <v>382</v>
      </c>
      <c r="H58" s="29" t="s">
        <v>390</v>
      </c>
      <c r="I58" s="30">
        <v>46142</v>
      </c>
      <c r="J58" s="31"/>
      <c r="K58" s="32" t="s">
        <v>381</v>
      </c>
      <c r="L58" s="33">
        <v>20.86</v>
      </c>
      <c r="M58" s="33">
        <v>20.86</v>
      </c>
      <c r="N58" s="35">
        <v>300</v>
      </c>
      <c r="O58" s="39" t="s">
        <v>436</v>
      </c>
    </row>
    <row r="59" spans="1:15">
      <c r="A59" s="28" t="s">
        <v>376</v>
      </c>
      <c r="B59" s="28" t="s">
        <v>376</v>
      </c>
      <c r="C59" s="28"/>
      <c r="D59" s="28" t="s">
        <v>93</v>
      </c>
      <c r="E59" s="28"/>
      <c r="F59" s="28" t="s">
        <v>386</v>
      </c>
      <c r="G59" s="28" t="s">
        <v>383</v>
      </c>
      <c r="H59" s="29" t="s">
        <v>380</v>
      </c>
      <c r="I59" s="30">
        <v>46142</v>
      </c>
      <c r="J59" s="31"/>
      <c r="K59" s="32" t="s">
        <v>381</v>
      </c>
      <c r="L59" s="33">
        <v>20.86</v>
      </c>
      <c r="M59" s="33">
        <v>20.86</v>
      </c>
      <c r="N59" s="35">
        <v>400</v>
      </c>
      <c r="O59" s="39" t="s">
        <v>437</v>
      </c>
    </row>
    <row r="60" spans="1:15">
      <c r="A60" s="28" t="s">
        <v>376</v>
      </c>
      <c r="B60" s="28" t="s">
        <v>376</v>
      </c>
      <c r="C60" s="28"/>
      <c r="D60" s="28" t="s">
        <v>93</v>
      </c>
      <c r="E60" s="28"/>
      <c r="F60" s="28" t="s">
        <v>386</v>
      </c>
      <c r="G60" s="28" t="s">
        <v>384</v>
      </c>
      <c r="H60" s="29" t="s">
        <v>380</v>
      </c>
      <c r="I60" s="30">
        <v>46142</v>
      </c>
      <c r="J60" s="31"/>
      <c r="K60" s="32" t="s">
        <v>381</v>
      </c>
      <c r="L60" s="33">
        <v>20.86</v>
      </c>
      <c r="M60" s="33">
        <v>20.86</v>
      </c>
      <c r="N60" s="35">
        <v>100</v>
      </c>
      <c r="O60" s="39" t="s">
        <v>437</v>
      </c>
    </row>
    <row r="61" spans="1:15">
      <c r="A61" s="28" t="s">
        <v>376</v>
      </c>
      <c r="B61" s="28" t="s">
        <v>376</v>
      </c>
      <c r="C61" s="28"/>
      <c r="D61" s="28" t="s">
        <v>93</v>
      </c>
      <c r="E61" s="28"/>
      <c r="F61" s="28" t="s">
        <v>386</v>
      </c>
      <c r="G61" s="28" t="s">
        <v>385</v>
      </c>
      <c r="H61" s="29" t="s">
        <v>380</v>
      </c>
      <c r="I61" s="30">
        <v>46142</v>
      </c>
      <c r="J61" s="31"/>
      <c r="K61" s="32" t="s">
        <v>381</v>
      </c>
      <c r="L61" s="33">
        <v>20.86</v>
      </c>
      <c r="M61" s="33">
        <v>20.86</v>
      </c>
      <c r="N61" s="35">
        <v>600</v>
      </c>
      <c r="O61" s="39" t="s">
        <v>437</v>
      </c>
    </row>
    <row r="62" spans="1:15">
      <c r="A62" s="28" t="s">
        <v>376</v>
      </c>
      <c r="B62" s="28" t="s">
        <v>376</v>
      </c>
      <c r="C62" s="28"/>
      <c r="D62" s="28" t="s">
        <v>93</v>
      </c>
      <c r="E62" s="28"/>
      <c r="F62" s="28" t="s">
        <v>387</v>
      </c>
      <c r="G62" s="28" t="s">
        <v>379</v>
      </c>
      <c r="H62" s="29" t="s">
        <v>390</v>
      </c>
      <c r="I62" s="30">
        <v>46142</v>
      </c>
      <c r="J62" s="31"/>
      <c r="K62" s="32" t="s">
        <v>381</v>
      </c>
      <c r="L62" s="33">
        <v>20.86</v>
      </c>
      <c r="M62" s="33">
        <v>20.86</v>
      </c>
      <c r="N62" s="35">
        <v>800</v>
      </c>
      <c r="O62" s="39" t="s">
        <v>436</v>
      </c>
    </row>
    <row r="63" spans="1:15">
      <c r="A63" s="28" t="s">
        <v>376</v>
      </c>
      <c r="B63" s="28" t="s">
        <v>376</v>
      </c>
      <c r="C63" s="28"/>
      <c r="D63" s="28" t="s">
        <v>93</v>
      </c>
      <c r="E63" s="28"/>
      <c r="F63" s="28" t="s">
        <v>387</v>
      </c>
      <c r="G63" s="28" t="s">
        <v>382</v>
      </c>
      <c r="H63" s="29" t="s">
        <v>390</v>
      </c>
      <c r="I63" s="30">
        <v>46142</v>
      </c>
      <c r="J63" s="31"/>
      <c r="K63" s="32" t="s">
        <v>381</v>
      </c>
      <c r="L63" s="33">
        <v>20.86</v>
      </c>
      <c r="M63" s="33">
        <v>20.86</v>
      </c>
      <c r="N63" s="35">
        <v>300</v>
      </c>
      <c r="O63" s="39" t="s">
        <v>436</v>
      </c>
    </row>
    <row r="64" spans="1:15">
      <c r="A64" s="28" t="s">
        <v>376</v>
      </c>
      <c r="B64" s="28" t="s">
        <v>376</v>
      </c>
      <c r="C64" s="28"/>
      <c r="D64" s="28" t="s">
        <v>93</v>
      </c>
      <c r="E64" s="28"/>
      <c r="F64" s="28" t="s">
        <v>387</v>
      </c>
      <c r="G64" s="28" t="s">
        <v>383</v>
      </c>
      <c r="H64" s="29" t="s">
        <v>380</v>
      </c>
      <c r="I64" s="30">
        <v>46142</v>
      </c>
      <c r="J64" s="31"/>
      <c r="K64" s="32" t="s">
        <v>381</v>
      </c>
      <c r="L64" s="33">
        <v>20.86</v>
      </c>
      <c r="M64" s="33">
        <v>20.86</v>
      </c>
      <c r="N64" s="35">
        <v>300</v>
      </c>
      <c r="O64" s="39" t="s">
        <v>437</v>
      </c>
    </row>
    <row r="65" spans="1:15">
      <c r="A65" s="28" t="s">
        <v>376</v>
      </c>
      <c r="B65" s="28" t="s">
        <v>376</v>
      </c>
      <c r="C65" s="28"/>
      <c r="D65" s="28" t="s">
        <v>93</v>
      </c>
      <c r="E65" s="28"/>
      <c r="F65" s="28" t="s">
        <v>387</v>
      </c>
      <c r="G65" s="28" t="s">
        <v>384</v>
      </c>
      <c r="H65" s="29" t="s">
        <v>380</v>
      </c>
      <c r="I65" s="30">
        <v>46142</v>
      </c>
      <c r="J65" s="31"/>
      <c r="K65" s="32" t="s">
        <v>381</v>
      </c>
      <c r="L65" s="33">
        <v>20.86</v>
      </c>
      <c r="M65" s="33">
        <v>20.86</v>
      </c>
      <c r="N65" s="35">
        <v>100</v>
      </c>
      <c r="O65" s="39" t="s">
        <v>437</v>
      </c>
    </row>
    <row r="66" spans="1:15">
      <c r="A66" s="28" t="s">
        <v>376</v>
      </c>
      <c r="B66" s="28" t="s">
        <v>376</v>
      </c>
      <c r="C66" s="28"/>
      <c r="D66" s="28" t="s">
        <v>93</v>
      </c>
      <c r="E66" s="28"/>
      <c r="F66" s="28" t="s">
        <v>387</v>
      </c>
      <c r="G66" s="28" t="s">
        <v>385</v>
      </c>
      <c r="H66" s="29" t="s">
        <v>380</v>
      </c>
      <c r="I66" s="30">
        <v>46142</v>
      </c>
      <c r="J66" s="31"/>
      <c r="K66" s="32" t="s">
        <v>381</v>
      </c>
      <c r="L66" s="33">
        <v>20.86</v>
      </c>
      <c r="M66" s="33">
        <v>20.86</v>
      </c>
      <c r="N66" s="35">
        <v>600</v>
      </c>
      <c r="O66" s="39" t="s">
        <v>437</v>
      </c>
    </row>
    <row r="67" spans="1:15">
      <c r="A67" s="28" t="s">
        <v>376</v>
      </c>
      <c r="B67" s="28" t="s">
        <v>376</v>
      </c>
      <c r="C67" s="28"/>
      <c r="D67" s="28" t="s">
        <v>115</v>
      </c>
      <c r="E67" s="28"/>
      <c r="F67" s="28" t="s">
        <v>391</v>
      </c>
      <c r="G67" s="28" t="s">
        <v>379</v>
      </c>
      <c r="H67" s="29" t="s">
        <v>390</v>
      </c>
      <c r="I67" s="30">
        <v>46111</v>
      </c>
      <c r="J67" s="31"/>
      <c r="K67" s="32" t="s">
        <v>381</v>
      </c>
      <c r="L67" s="33">
        <v>17.5</v>
      </c>
      <c r="M67" s="33">
        <v>17.5</v>
      </c>
      <c r="N67" s="35">
        <v>600</v>
      </c>
      <c r="O67" s="39" t="s">
        <v>436</v>
      </c>
    </row>
    <row r="68" spans="1:15">
      <c r="A68" s="28" t="s">
        <v>376</v>
      </c>
      <c r="B68" s="28" t="s">
        <v>376</v>
      </c>
      <c r="C68" s="28"/>
      <c r="D68" s="28" t="s">
        <v>115</v>
      </c>
      <c r="E68" s="28"/>
      <c r="F68" s="28" t="s">
        <v>391</v>
      </c>
      <c r="G68" s="28" t="s">
        <v>382</v>
      </c>
      <c r="H68" s="29" t="s">
        <v>390</v>
      </c>
      <c r="I68" s="30">
        <v>46111</v>
      </c>
      <c r="J68" s="31"/>
      <c r="K68" s="32" t="s">
        <v>381</v>
      </c>
      <c r="L68" s="33">
        <v>17.5</v>
      </c>
      <c r="M68" s="33">
        <v>17.5</v>
      </c>
      <c r="N68" s="35">
        <v>260</v>
      </c>
      <c r="O68" s="39" t="s">
        <v>436</v>
      </c>
    </row>
    <row r="69" spans="1:15">
      <c r="A69" s="28" t="s">
        <v>376</v>
      </c>
      <c r="B69" s="28" t="s">
        <v>376</v>
      </c>
      <c r="C69" s="28"/>
      <c r="D69" s="28" t="s">
        <v>115</v>
      </c>
      <c r="E69" s="28"/>
      <c r="F69" s="28" t="s">
        <v>391</v>
      </c>
      <c r="G69" s="28" t="s">
        <v>384</v>
      </c>
      <c r="H69" s="29" t="s">
        <v>380</v>
      </c>
      <c r="I69" s="30">
        <v>46111</v>
      </c>
      <c r="J69" s="31"/>
      <c r="K69" s="32" t="s">
        <v>381</v>
      </c>
      <c r="L69" s="33">
        <v>17.5</v>
      </c>
      <c r="M69" s="33">
        <v>17.5</v>
      </c>
      <c r="N69" s="35">
        <v>100</v>
      </c>
      <c r="O69" s="39" t="s">
        <v>438</v>
      </c>
    </row>
    <row r="70" spans="1:15">
      <c r="A70" s="28" t="s">
        <v>376</v>
      </c>
      <c r="B70" s="28" t="s">
        <v>376</v>
      </c>
      <c r="C70" s="28"/>
      <c r="D70" s="28" t="s">
        <v>115</v>
      </c>
      <c r="E70" s="28"/>
      <c r="F70" s="28" t="s">
        <v>391</v>
      </c>
      <c r="G70" s="28" t="s">
        <v>385</v>
      </c>
      <c r="H70" s="29" t="s">
        <v>380</v>
      </c>
      <c r="I70" s="30">
        <v>46111</v>
      </c>
      <c r="J70" s="31"/>
      <c r="K70" s="32" t="s">
        <v>381</v>
      </c>
      <c r="L70" s="33">
        <v>17.5</v>
      </c>
      <c r="M70" s="33">
        <v>17.5</v>
      </c>
      <c r="N70" s="35">
        <v>400</v>
      </c>
      <c r="O70" s="39" t="s">
        <v>438</v>
      </c>
    </row>
    <row r="71" spans="1:15">
      <c r="A71" s="28" t="s">
        <v>376</v>
      </c>
      <c r="B71" s="28" t="s">
        <v>376</v>
      </c>
      <c r="C71" s="28"/>
      <c r="D71" s="28" t="s">
        <v>115</v>
      </c>
      <c r="E71" s="28"/>
      <c r="F71" s="28" t="s">
        <v>392</v>
      </c>
      <c r="G71" s="28" t="s">
        <v>379</v>
      </c>
      <c r="H71" s="29" t="s">
        <v>390</v>
      </c>
      <c r="I71" s="30">
        <v>46111</v>
      </c>
      <c r="J71" s="31"/>
      <c r="K71" s="32" t="s">
        <v>381</v>
      </c>
      <c r="L71" s="33">
        <v>17.5</v>
      </c>
      <c r="M71" s="33">
        <v>17.5</v>
      </c>
      <c r="N71" s="35">
        <v>800</v>
      </c>
      <c r="O71" s="39" t="s">
        <v>436</v>
      </c>
    </row>
    <row r="72" spans="1:15">
      <c r="A72" s="28" t="s">
        <v>376</v>
      </c>
      <c r="B72" s="28" t="s">
        <v>376</v>
      </c>
      <c r="C72" s="28"/>
      <c r="D72" s="28" t="s">
        <v>115</v>
      </c>
      <c r="E72" s="28"/>
      <c r="F72" s="28" t="s">
        <v>392</v>
      </c>
      <c r="G72" s="28" t="s">
        <v>382</v>
      </c>
      <c r="H72" s="29" t="s">
        <v>390</v>
      </c>
      <c r="I72" s="30">
        <v>46111</v>
      </c>
      <c r="J72" s="31"/>
      <c r="K72" s="32" t="s">
        <v>381</v>
      </c>
      <c r="L72" s="33">
        <v>17.5</v>
      </c>
      <c r="M72" s="33">
        <v>17.5</v>
      </c>
      <c r="N72" s="35">
        <v>300</v>
      </c>
      <c r="O72" s="39" t="s">
        <v>436</v>
      </c>
    </row>
    <row r="73" spans="1:15">
      <c r="A73" s="28" t="s">
        <v>376</v>
      </c>
      <c r="B73" s="28" t="s">
        <v>376</v>
      </c>
      <c r="C73" s="28"/>
      <c r="D73" s="28" t="s">
        <v>115</v>
      </c>
      <c r="E73" s="28"/>
      <c r="F73" s="28" t="s">
        <v>392</v>
      </c>
      <c r="G73" s="28" t="s">
        <v>383</v>
      </c>
      <c r="H73" s="29" t="s">
        <v>380</v>
      </c>
      <c r="I73" s="30">
        <v>46111</v>
      </c>
      <c r="J73" s="31"/>
      <c r="K73" s="32" t="s">
        <v>381</v>
      </c>
      <c r="L73" s="33">
        <v>17.5</v>
      </c>
      <c r="M73" s="33">
        <v>17.5</v>
      </c>
      <c r="N73" s="35">
        <v>258</v>
      </c>
      <c r="O73" s="39" t="s">
        <v>438</v>
      </c>
    </row>
    <row r="74" spans="1:15">
      <c r="A74" s="28" t="s">
        <v>376</v>
      </c>
      <c r="B74" s="28" t="s">
        <v>376</v>
      </c>
      <c r="C74" s="28"/>
      <c r="D74" s="28" t="s">
        <v>115</v>
      </c>
      <c r="E74" s="28"/>
      <c r="F74" s="28" t="s">
        <v>392</v>
      </c>
      <c r="G74" s="28" t="s">
        <v>384</v>
      </c>
      <c r="H74" s="29" t="s">
        <v>380</v>
      </c>
      <c r="I74" s="30">
        <v>46111</v>
      </c>
      <c r="J74" s="31"/>
      <c r="K74" s="32" t="s">
        <v>381</v>
      </c>
      <c r="L74" s="33">
        <v>17.5</v>
      </c>
      <c r="M74" s="33">
        <v>17.5</v>
      </c>
      <c r="N74" s="35">
        <v>100</v>
      </c>
      <c r="O74" s="39" t="s">
        <v>438</v>
      </c>
    </row>
    <row r="75" spans="1:15">
      <c r="A75" s="28" t="s">
        <v>376</v>
      </c>
      <c r="B75" s="28" t="s">
        <v>376</v>
      </c>
      <c r="C75" s="28"/>
      <c r="D75" s="28" t="s">
        <v>115</v>
      </c>
      <c r="E75" s="28"/>
      <c r="F75" s="28" t="s">
        <v>392</v>
      </c>
      <c r="G75" s="28" t="s">
        <v>385</v>
      </c>
      <c r="H75" s="29" t="s">
        <v>380</v>
      </c>
      <c r="I75" s="30">
        <v>46111</v>
      </c>
      <c r="J75" s="31"/>
      <c r="K75" s="32" t="s">
        <v>381</v>
      </c>
      <c r="L75" s="33">
        <v>17.5</v>
      </c>
      <c r="M75" s="33">
        <v>17.5</v>
      </c>
      <c r="N75" s="35">
        <v>400</v>
      </c>
      <c r="O75" s="39" t="s">
        <v>438</v>
      </c>
    </row>
    <row r="76" spans="1:15">
      <c r="A76" s="28" t="s">
        <v>376</v>
      </c>
      <c r="B76" s="28" t="s">
        <v>376</v>
      </c>
      <c r="C76" s="28"/>
      <c r="D76" s="28" t="s">
        <v>393</v>
      </c>
      <c r="E76" s="28" t="s">
        <v>394</v>
      </c>
      <c r="F76" s="28"/>
      <c r="G76" s="28" t="s">
        <v>379</v>
      </c>
      <c r="H76" s="29"/>
      <c r="I76" s="31">
        <v>46174</v>
      </c>
      <c r="J76" s="31"/>
      <c r="K76" s="28" t="s">
        <v>381</v>
      </c>
      <c r="L76" s="37"/>
      <c r="M76" s="37"/>
      <c r="N76" s="35">
        <v>600</v>
      </c>
      <c r="O76" s="39" t="s">
        <v>435</v>
      </c>
    </row>
    <row r="77" spans="1:15">
      <c r="A77" s="28" t="s">
        <v>376</v>
      </c>
      <c r="B77" s="28" t="s">
        <v>376</v>
      </c>
      <c r="C77" s="28"/>
      <c r="D77" s="28" t="s">
        <v>395</v>
      </c>
      <c r="E77" s="28" t="s">
        <v>396</v>
      </c>
      <c r="F77" s="28"/>
      <c r="G77" s="28" t="s">
        <v>379</v>
      </c>
      <c r="H77" s="29"/>
      <c r="I77" s="31">
        <v>46174</v>
      </c>
      <c r="J77" s="31"/>
      <c r="K77" s="28" t="s">
        <v>381</v>
      </c>
      <c r="L77" s="37"/>
      <c r="M77" s="37"/>
      <c r="N77" s="35">
        <v>600</v>
      </c>
      <c r="O77" s="39" t="s">
        <v>435</v>
      </c>
    </row>
    <row r="78" spans="1:15">
      <c r="A78" s="28" t="s">
        <v>376</v>
      </c>
      <c r="B78" s="28" t="s">
        <v>376</v>
      </c>
      <c r="C78" s="28"/>
      <c r="D78" s="28" t="s">
        <v>397</v>
      </c>
      <c r="E78" s="28" t="s">
        <v>398</v>
      </c>
      <c r="F78" s="28"/>
      <c r="G78" s="28" t="s">
        <v>379</v>
      </c>
      <c r="H78" s="29"/>
      <c r="I78" s="31">
        <v>46174</v>
      </c>
      <c r="J78" s="31"/>
      <c r="K78" s="28" t="s">
        <v>381</v>
      </c>
      <c r="L78" s="37"/>
      <c r="M78" s="37"/>
      <c r="N78" s="35">
        <v>900</v>
      </c>
      <c r="O78" s="39" t="s">
        <v>435</v>
      </c>
    </row>
    <row r="79" spans="1:15">
      <c r="A79" s="28" t="s">
        <v>376</v>
      </c>
      <c r="B79" s="28" t="s">
        <v>376</v>
      </c>
      <c r="C79" s="28"/>
      <c r="D79" s="28" t="s">
        <v>399</v>
      </c>
      <c r="E79" s="28" t="s">
        <v>400</v>
      </c>
      <c r="F79" s="28"/>
      <c r="G79" s="28" t="s">
        <v>379</v>
      </c>
      <c r="H79" s="29"/>
      <c r="I79" s="31">
        <v>46174</v>
      </c>
      <c r="J79" s="31"/>
      <c r="K79" s="28" t="s">
        <v>381</v>
      </c>
      <c r="L79" s="37"/>
      <c r="M79" s="37"/>
      <c r="N79" s="35">
        <v>900</v>
      </c>
      <c r="O79" s="39" t="s">
        <v>435</v>
      </c>
    </row>
    <row r="80" spans="1:15">
      <c r="A80" s="28" t="s">
        <v>376</v>
      </c>
      <c r="B80" s="28" t="s">
        <v>376</v>
      </c>
      <c r="C80" s="28"/>
      <c r="D80" s="28" t="s">
        <v>401</v>
      </c>
      <c r="E80" s="28" t="s">
        <v>402</v>
      </c>
      <c r="F80" s="28"/>
      <c r="G80" s="28" t="s">
        <v>379</v>
      </c>
      <c r="H80" s="29"/>
      <c r="I80" s="31">
        <v>46174</v>
      </c>
      <c r="J80" s="31"/>
      <c r="K80" s="28" t="s">
        <v>381</v>
      </c>
      <c r="L80" s="37"/>
      <c r="M80" s="37"/>
      <c r="N80" s="35">
        <v>600</v>
      </c>
      <c r="O80" s="39" t="s">
        <v>435</v>
      </c>
    </row>
    <row r="81" spans="1:15">
      <c r="A81" s="28" t="s">
        <v>376</v>
      </c>
      <c r="B81" s="28" t="s">
        <v>376</v>
      </c>
      <c r="C81" s="28"/>
      <c r="D81" s="28" t="s">
        <v>403</v>
      </c>
      <c r="E81" s="28" t="s">
        <v>404</v>
      </c>
      <c r="F81" s="28"/>
      <c r="G81" s="28" t="s">
        <v>379</v>
      </c>
      <c r="H81" s="29"/>
      <c r="I81" s="31">
        <v>46174</v>
      </c>
      <c r="J81" s="31"/>
      <c r="K81" s="28" t="s">
        <v>381</v>
      </c>
      <c r="L81" s="37"/>
      <c r="M81" s="37"/>
      <c r="N81" s="35">
        <v>600</v>
      </c>
      <c r="O81" s="39" t="s">
        <v>435</v>
      </c>
    </row>
    <row r="82" spans="1:15">
      <c r="A82" s="28" t="s">
        <v>376</v>
      </c>
      <c r="B82" s="28" t="s">
        <v>376</v>
      </c>
      <c r="C82" s="28"/>
      <c r="D82" s="28" t="s">
        <v>405</v>
      </c>
      <c r="E82" s="28" t="s">
        <v>406</v>
      </c>
      <c r="F82" s="28"/>
      <c r="G82" s="28" t="s">
        <v>379</v>
      </c>
      <c r="H82" s="29"/>
      <c r="I82" s="31">
        <v>46174</v>
      </c>
      <c r="J82" s="31"/>
      <c r="K82" s="28" t="s">
        <v>381</v>
      </c>
      <c r="L82" s="37"/>
      <c r="M82" s="37"/>
      <c r="N82" s="35">
        <v>900</v>
      </c>
      <c r="O82" s="39" t="s">
        <v>435</v>
      </c>
    </row>
    <row r="83" spans="1:15">
      <c r="A83" s="28" t="s">
        <v>376</v>
      </c>
      <c r="B83" s="28" t="s">
        <v>376</v>
      </c>
      <c r="C83" s="28"/>
      <c r="D83" s="28" t="s">
        <v>407</v>
      </c>
      <c r="E83" s="28" t="s">
        <v>408</v>
      </c>
      <c r="F83" s="28"/>
      <c r="G83" s="28" t="s">
        <v>379</v>
      </c>
      <c r="H83" s="29"/>
      <c r="I83" s="31">
        <v>46174</v>
      </c>
      <c r="J83" s="31"/>
      <c r="K83" s="28" t="s">
        <v>381</v>
      </c>
      <c r="L83" s="37"/>
      <c r="M83" s="37"/>
      <c r="N83" s="35">
        <v>300</v>
      </c>
      <c r="O83" s="39" t="s">
        <v>435</v>
      </c>
    </row>
    <row r="84" spans="1:15">
      <c r="A84" s="28" t="s">
        <v>376</v>
      </c>
      <c r="B84" s="28" t="s">
        <v>376</v>
      </c>
      <c r="C84" s="28"/>
      <c r="D84" s="28" t="s">
        <v>409</v>
      </c>
      <c r="E84" s="28" t="s">
        <v>410</v>
      </c>
      <c r="F84" s="28"/>
      <c r="G84" s="28" t="s">
        <v>379</v>
      </c>
      <c r="H84" s="29"/>
      <c r="I84" s="31">
        <v>46174</v>
      </c>
      <c r="J84" s="31"/>
      <c r="K84" s="28" t="s">
        <v>381</v>
      </c>
      <c r="L84" s="37"/>
      <c r="M84" s="37"/>
      <c r="N84" s="35">
        <v>300</v>
      </c>
      <c r="O84" s="39" t="s">
        <v>435</v>
      </c>
    </row>
    <row r="85" spans="1:15">
      <c r="A85" s="28" t="s">
        <v>376</v>
      </c>
      <c r="B85" s="28" t="s">
        <v>376</v>
      </c>
      <c r="C85" s="28"/>
      <c r="D85" s="28" t="s">
        <v>411</v>
      </c>
      <c r="E85" s="28" t="s">
        <v>412</v>
      </c>
      <c r="F85" s="28"/>
      <c r="G85" s="28" t="s">
        <v>379</v>
      </c>
      <c r="H85" s="29"/>
      <c r="I85" s="31">
        <v>46174</v>
      </c>
      <c r="J85" s="31"/>
      <c r="K85" s="28" t="s">
        <v>381</v>
      </c>
      <c r="L85" s="37"/>
      <c r="M85" s="37"/>
      <c r="N85" s="35">
        <v>300</v>
      </c>
      <c r="O85" s="39" t="s">
        <v>435</v>
      </c>
    </row>
    <row r="86" spans="1:15">
      <c r="A86" s="28" t="s">
        <v>376</v>
      </c>
      <c r="B86" s="28" t="s">
        <v>376</v>
      </c>
      <c r="C86" s="28"/>
      <c r="D86" s="28" t="s">
        <v>413</v>
      </c>
      <c r="E86" s="28" t="s">
        <v>414</v>
      </c>
      <c r="F86" s="28"/>
      <c r="G86" s="28" t="s">
        <v>379</v>
      </c>
      <c r="H86" s="29"/>
      <c r="I86" s="31">
        <v>46174</v>
      </c>
      <c r="J86" s="31"/>
      <c r="K86" s="28" t="s">
        <v>381</v>
      </c>
      <c r="L86" s="37"/>
      <c r="M86" s="37"/>
      <c r="N86" s="35">
        <v>600</v>
      </c>
      <c r="O86" s="39" t="s">
        <v>435</v>
      </c>
    </row>
    <row r="87" spans="1:15">
      <c r="A87" s="28" t="s">
        <v>376</v>
      </c>
      <c r="B87" s="28" t="s">
        <v>376</v>
      </c>
      <c r="C87" s="28"/>
      <c r="D87" s="28" t="s">
        <v>415</v>
      </c>
      <c r="E87" s="28" t="s">
        <v>416</v>
      </c>
      <c r="F87" s="28"/>
      <c r="G87" s="28" t="s">
        <v>379</v>
      </c>
      <c r="H87" s="29"/>
      <c r="I87" s="31">
        <v>46174</v>
      </c>
      <c r="J87" s="31"/>
      <c r="K87" s="28" t="s">
        <v>381</v>
      </c>
      <c r="L87" s="37"/>
      <c r="M87" s="37"/>
      <c r="N87" s="35">
        <v>300</v>
      </c>
      <c r="O87" s="39" t="s">
        <v>435</v>
      </c>
    </row>
    <row r="88" spans="1:15">
      <c r="A88" s="28" t="s">
        <v>376</v>
      </c>
      <c r="B88" s="28" t="s">
        <v>376</v>
      </c>
      <c r="C88" s="28"/>
      <c r="D88" s="28" t="s">
        <v>417</v>
      </c>
      <c r="E88" s="28" t="s">
        <v>418</v>
      </c>
      <c r="F88" s="28"/>
      <c r="G88" s="28" t="s">
        <v>379</v>
      </c>
      <c r="H88" s="29"/>
      <c r="I88" s="31">
        <v>46174</v>
      </c>
      <c r="J88" s="31"/>
      <c r="K88" s="28" t="s">
        <v>381</v>
      </c>
      <c r="L88" s="37"/>
      <c r="M88" s="37"/>
      <c r="N88" s="35">
        <v>300</v>
      </c>
      <c r="O88" s="39" t="s">
        <v>435</v>
      </c>
    </row>
    <row r="89" spans="1:15">
      <c r="A89" s="28" t="s">
        <v>376</v>
      </c>
      <c r="B89" s="28" t="s">
        <v>376</v>
      </c>
      <c r="C89" s="28"/>
      <c r="D89" s="28" t="s">
        <v>419</v>
      </c>
      <c r="E89" s="28" t="s">
        <v>420</v>
      </c>
      <c r="F89" s="28"/>
      <c r="G89" s="28" t="s">
        <v>379</v>
      </c>
      <c r="H89" s="29"/>
      <c r="I89" s="31">
        <v>46174</v>
      </c>
      <c r="J89" s="31"/>
      <c r="K89" s="28" t="s">
        <v>381</v>
      </c>
      <c r="L89" s="37"/>
      <c r="M89" s="37"/>
      <c r="N89" s="35">
        <v>600</v>
      </c>
      <c r="O89" s="39" t="s">
        <v>435</v>
      </c>
    </row>
    <row r="90" spans="1:15">
      <c r="A90" s="28" t="s">
        <v>376</v>
      </c>
      <c r="B90" s="28" t="s">
        <v>376</v>
      </c>
      <c r="C90" s="28"/>
      <c r="D90" s="28" t="s">
        <v>421</v>
      </c>
      <c r="E90" s="28" t="s">
        <v>422</v>
      </c>
      <c r="F90" s="28"/>
      <c r="G90" s="28" t="s">
        <v>379</v>
      </c>
      <c r="H90" s="29"/>
      <c r="I90" s="31">
        <v>46174</v>
      </c>
      <c r="J90" s="31"/>
      <c r="K90" s="28" t="s">
        <v>381</v>
      </c>
      <c r="L90" s="37"/>
      <c r="M90" s="37"/>
      <c r="N90" s="35">
        <v>300</v>
      </c>
      <c r="O90" s="39" t="s">
        <v>435</v>
      </c>
    </row>
    <row r="91" spans="1:15">
      <c r="A91" s="28" t="s">
        <v>376</v>
      </c>
      <c r="B91" s="28" t="s">
        <v>376</v>
      </c>
      <c r="C91" s="28"/>
      <c r="D91" s="28" t="s">
        <v>423</v>
      </c>
      <c r="E91" s="28" t="s">
        <v>424</v>
      </c>
      <c r="F91" s="28"/>
      <c r="G91" s="28" t="s">
        <v>379</v>
      </c>
      <c r="H91" s="29"/>
      <c r="I91" s="31">
        <v>46174</v>
      </c>
      <c r="J91" s="31"/>
      <c r="K91" s="28" t="s">
        <v>381</v>
      </c>
      <c r="L91" s="37"/>
      <c r="M91" s="37"/>
      <c r="N91" s="35">
        <v>300</v>
      </c>
      <c r="O91" s="39" t="s">
        <v>435</v>
      </c>
    </row>
    <row r="92" spans="1:15">
      <c r="A92" s="28" t="s">
        <v>376</v>
      </c>
      <c r="B92" s="28" t="s">
        <v>376</v>
      </c>
      <c r="C92" s="28"/>
      <c r="D92" s="28" t="s">
        <v>425</v>
      </c>
      <c r="E92" s="28" t="s">
        <v>426</v>
      </c>
      <c r="F92" s="28"/>
      <c r="G92" s="28" t="s">
        <v>379</v>
      </c>
      <c r="H92" s="29"/>
      <c r="I92" s="31">
        <v>46174</v>
      </c>
      <c r="J92" s="31"/>
      <c r="K92" s="28" t="s">
        <v>381</v>
      </c>
      <c r="L92" s="37"/>
      <c r="M92" s="37"/>
      <c r="N92" s="35">
        <v>300</v>
      </c>
      <c r="O92" s="39" t="s">
        <v>435</v>
      </c>
    </row>
    <row r="93" spans="1:15">
      <c r="A93" s="28" t="s">
        <v>376</v>
      </c>
      <c r="B93" s="28" t="s">
        <v>376</v>
      </c>
      <c r="C93" s="28"/>
      <c r="D93" s="28" t="s">
        <v>427</v>
      </c>
      <c r="E93" s="28" t="s">
        <v>428</v>
      </c>
      <c r="F93" s="28"/>
      <c r="G93" s="28" t="s">
        <v>379</v>
      </c>
      <c r="H93" s="29"/>
      <c r="I93" s="31">
        <v>46174</v>
      </c>
      <c r="J93" s="31"/>
      <c r="K93" s="28" t="s">
        <v>381</v>
      </c>
      <c r="L93" s="37"/>
      <c r="M93" s="37"/>
      <c r="N93" s="35">
        <v>300</v>
      </c>
      <c r="O93" s="39" t="s">
        <v>435</v>
      </c>
    </row>
    <row r="94" spans="1:15">
      <c r="A94" s="28" t="s">
        <v>429</v>
      </c>
      <c r="B94" s="28" t="s">
        <v>430</v>
      </c>
      <c r="C94" s="28"/>
      <c r="D94" s="28" t="s">
        <v>127</v>
      </c>
      <c r="E94" s="28"/>
      <c r="F94" s="28" t="s">
        <v>378</v>
      </c>
      <c r="G94" s="28" t="s">
        <v>379</v>
      </c>
      <c r="H94" s="29" t="s">
        <v>431</v>
      </c>
      <c r="I94" s="30">
        <v>46142</v>
      </c>
      <c r="J94" s="31"/>
      <c r="K94" s="28" t="s">
        <v>381</v>
      </c>
      <c r="L94" s="33">
        <v>22.45</v>
      </c>
      <c r="M94" s="33">
        <v>22.45</v>
      </c>
      <c r="N94" s="35">
        <v>650</v>
      </c>
      <c r="O94" s="39" t="s">
        <v>436</v>
      </c>
    </row>
    <row r="95" spans="1:15">
      <c r="A95" s="28" t="s">
        <v>429</v>
      </c>
      <c r="B95" s="28" t="s">
        <v>430</v>
      </c>
      <c r="C95" s="28"/>
      <c r="D95" s="28" t="s">
        <v>127</v>
      </c>
      <c r="E95" s="28"/>
      <c r="F95" s="28" t="s">
        <v>378</v>
      </c>
      <c r="G95" s="28" t="s">
        <v>382</v>
      </c>
      <c r="H95" s="29" t="s">
        <v>431</v>
      </c>
      <c r="I95" s="30">
        <v>46142</v>
      </c>
      <c r="J95" s="31"/>
      <c r="K95" s="28" t="s">
        <v>381</v>
      </c>
      <c r="L95" s="33">
        <v>22.45</v>
      </c>
      <c r="M95" s="33">
        <v>22.45</v>
      </c>
      <c r="N95" s="35">
        <v>250</v>
      </c>
      <c r="O95" s="39" t="s">
        <v>436</v>
      </c>
    </row>
    <row r="96" spans="1:15">
      <c r="A96" s="28" t="s">
        <v>429</v>
      </c>
      <c r="B96" s="28" t="s">
        <v>430</v>
      </c>
      <c r="C96" s="28"/>
      <c r="D96" s="28" t="s">
        <v>127</v>
      </c>
      <c r="E96" s="28"/>
      <c r="F96" s="28" t="s">
        <v>388</v>
      </c>
      <c r="G96" s="28" t="s">
        <v>379</v>
      </c>
      <c r="H96" s="29" t="s">
        <v>431</v>
      </c>
      <c r="I96" s="30">
        <v>46142</v>
      </c>
      <c r="J96" s="31"/>
      <c r="K96" s="28" t="s">
        <v>381</v>
      </c>
      <c r="L96" s="33">
        <v>22.45</v>
      </c>
      <c r="M96" s="33">
        <v>22.45</v>
      </c>
      <c r="N96" s="35">
        <v>350</v>
      </c>
      <c r="O96" s="39" t="s">
        <v>436</v>
      </c>
    </row>
    <row r="97" spans="1:15">
      <c r="A97" s="28" t="s">
        <v>429</v>
      </c>
      <c r="B97" s="28" t="s">
        <v>430</v>
      </c>
      <c r="C97" s="28"/>
      <c r="D97" s="28" t="s">
        <v>127</v>
      </c>
      <c r="E97" s="28"/>
      <c r="F97" s="28" t="s">
        <v>388</v>
      </c>
      <c r="G97" s="28" t="s">
        <v>382</v>
      </c>
      <c r="H97" s="29" t="s">
        <v>431</v>
      </c>
      <c r="I97" s="30">
        <v>46142</v>
      </c>
      <c r="J97" s="31"/>
      <c r="K97" s="28" t="s">
        <v>381</v>
      </c>
      <c r="L97" s="33">
        <v>22.45</v>
      </c>
      <c r="M97" s="33">
        <v>22.45</v>
      </c>
      <c r="N97" s="35">
        <v>200</v>
      </c>
      <c r="O97" s="39" t="s">
        <v>436</v>
      </c>
    </row>
    <row r="98" spans="1:15">
      <c r="A98" s="28" t="s">
        <v>429</v>
      </c>
      <c r="B98" s="28" t="s">
        <v>430</v>
      </c>
      <c r="C98" s="28"/>
      <c r="D98" s="28" t="s">
        <v>127</v>
      </c>
      <c r="E98" s="28"/>
      <c r="F98" s="28" t="s">
        <v>386</v>
      </c>
      <c r="G98" s="28" t="s">
        <v>379</v>
      </c>
      <c r="H98" s="29" t="s">
        <v>431</v>
      </c>
      <c r="I98" s="30">
        <v>46142</v>
      </c>
      <c r="J98" s="31"/>
      <c r="K98" s="28" t="s">
        <v>381</v>
      </c>
      <c r="L98" s="33">
        <v>22.45</v>
      </c>
      <c r="M98" s="33">
        <v>22.45</v>
      </c>
      <c r="N98" s="35">
        <v>350</v>
      </c>
      <c r="O98" s="39" t="s">
        <v>436</v>
      </c>
    </row>
    <row r="99" spans="1:15">
      <c r="A99" s="28" t="s">
        <v>429</v>
      </c>
      <c r="B99" s="28" t="s">
        <v>430</v>
      </c>
      <c r="C99" s="28"/>
      <c r="D99" s="28" t="s">
        <v>127</v>
      </c>
      <c r="E99" s="28"/>
      <c r="F99" s="28" t="s">
        <v>386</v>
      </c>
      <c r="G99" s="28" t="s">
        <v>382</v>
      </c>
      <c r="H99" s="29" t="s">
        <v>431</v>
      </c>
      <c r="I99" s="30">
        <v>46142</v>
      </c>
      <c r="J99" s="31"/>
      <c r="K99" s="28" t="s">
        <v>381</v>
      </c>
      <c r="L99" s="33">
        <v>22.45</v>
      </c>
      <c r="M99" s="33">
        <v>22.45</v>
      </c>
      <c r="N99" s="35">
        <v>200</v>
      </c>
      <c r="O99" s="39" t="s">
        <v>436</v>
      </c>
    </row>
    <row r="100" spans="1:15">
      <c r="A100" s="28" t="s">
        <v>429</v>
      </c>
      <c r="B100" s="28" t="s">
        <v>430</v>
      </c>
      <c r="C100" s="28"/>
      <c r="D100" s="28" t="s">
        <v>127</v>
      </c>
      <c r="E100" s="28"/>
      <c r="F100" s="28" t="s">
        <v>387</v>
      </c>
      <c r="G100" s="28" t="s">
        <v>379</v>
      </c>
      <c r="H100" s="29" t="s">
        <v>431</v>
      </c>
      <c r="I100" s="30">
        <v>46142</v>
      </c>
      <c r="J100" s="31"/>
      <c r="K100" s="28" t="s">
        <v>381</v>
      </c>
      <c r="L100" s="33">
        <v>22.45</v>
      </c>
      <c r="M100" s="33">
        <v>22.45</v>
      </c>
      <c r="N100" s="35">
        <v>350</v>
      </c>
      <c r="O100" s="39" t="s">
        <v>436</v>
      </c>
    </row>
    <row r="101" spans="1:15">
      <c r="A101" s="28" t="s">
        <v>429</v>
      </c>
      <c r="B101" s="28" t="s">
        <v>430</v>
      </c>
      <c r="C101" s="28"/>
      <c r="D101" s="28" t="s">
        <v>127</v>
      </c>
      <c r="E101" s="28"/>
      <c r="F101" s="28" t="s">
        <v>387</v>
      </c>
      <c r="G101" s="28" t="s">
        <v>382</v>
      </c>
      <c r="H101" s="29" t="s">
        <v>431</v>
      </c>
      <c r="I101" s="30">
        <v>46142</v>
      </c>
      <c r="J101" s="31"/>
      <c r="K101" s="28" t="s">
        <v>381</v>
      </c>
      <c r="L101" s="33">
        <v>22.45</v>
      </c>
      <c r="M101" s="33">
        <v>22.45</v>
      </c>
      <c r="N101" s="35">
        <v>200</v>
      </c>
      <c r="O101" s="39" t="s">
        <v>436</v>
      </c>
    </row>
  </sheetData>
  <protectedRanges>
    <protectedRange algorithmName="SHA-512" hashValue="ZaARbN21HNVrl9FaABE2X/fN1+sunePD8QcoJia7g/XCRpvsN1DoM0CXnFd6XiS72gE/aV7IFCpWZ+AGQCq05g==" saltValue="HUkBP+xL8PDyMeWRbYtxKg==" spinCount="100000" sqref="A2:N66" name="Range3_21"/>
    <protectedRange algorithmName="SHA-512" hashValue="y+lcvJzW8236ZevTG77cWzbiWOHdAyDUvFoEDT5oCULfq8AtruS6WUege/zhZg5+/aDu4y9AzLqNNFiXzrdhkg==" saltValue="V8kKIDdxkriAPS1X7YdKcw==" spinCount="100000" sqref="A2:N66" name="Range2_21"/>
    <protectedRange algorithmName="SHA-512" hashValue="ZaARbN21HNVrl9FaABE2X/fN1+sunePD8QcoJia7g/XCRpvsN1DoM0CXnFd6XiS72gE/aV7IFCpWZ+AGQCq05g==" saltValue="HUkBP+xL8PDyMeWRbYtxKg==" spinCount="100000" sqref="A67:N75" name="Range3_22"/>
    <protectedRange algorithmName="SHA-512" hashValue="y+lcvJzW8236ZevTG77cWzbiWOHdAyDUvFoEDT5oCULfq8AtruS6WUege/zhZg5+/aDu4y9AzLqNNFiXzrdhkg==" saltValue="V8kKIDdxkriAPS1X7YdKcw==" spinCount="100000" sqref="A67:N75" name="Range2_22"/>
    <protectedRange algorithmName="SHA-512" hashValue="ZaARbN21HNVrl9FaABE2X/fN1+sunePD8QcoJia7g/XCRpvsN1DoM0CXnFd6XiS72gE/aV7IFCpWZ+AGQCq05g==" saltValue="HUkBP+xL8PDyMeWRbYtxKg==" spinCount="100000" sqref="A76:N76" name="Range3_23"/>
    <protectedRange algorithmName="SHA-512" hashValue="y+lcvJzW8236ZevTG77cWzbiWOHdAyDUvFoEDT5oCULfq8AtruS6WUege/zhZg5+/aDu4y9AzLqNNFiXzrdhkg==" saltValue="V8kKIDdxkriAPS1X7YdKcw==" spinCount="100000" sqref="A76:N76" name="Range2_23"/>
    <protectedRange algorithmName="SHA-512" hashValue="ZaARbN21HNVrl9FaABE2X/fN1+sunePD8QcoJia7g/XCRpvsN1DoM0CXnFd6XiS72gE/aV7IFCpWZ+AGQCq05g==" saltValue="HUkBP+xL8PDyMeWRbYtxKg==" spinCount="100000" sqref="A77:N77" name="Range3_24"/>
    <protectedRange algorithmName="SHA-512" hashValue="y+lcvJzW8236ZevTG77cWzbiWOHdAyDUvFoEDT5oCULfq8AtruS6WUege/zhZg5+/aDu4y9AzLqNNFiXzrdhkg==" saltValue="V8kKIDdxkriAPS1X7YdKcw==" spinCount="100000" sqref="A77:N77" name="Range2_24"/>
    <protectedRange algorithmName="SHA-512" hashValue="ZaARbN21HNVrl9FaABE2X/fN1+sunePD8QcoJia7g/XCRpvsN1DoM0CXnFd6XiS72gE/aV7IFCpWZ+AGQCq05g==" saltValue="HUkBP+xL8PDyMeWRbYtxKg==" spinCount="100000" sqref="A78:N78" name="Range3_25"/>
    <protectedRange algorithmName="SHA-512" hashValue="y+lcvJzW8236ZevTG77cWzbiWOHdAyDUvFoEDT5oCULfq8AtruS6WUege/zhZg5+/aDu4y9AzLqNNFiXzrdhkg==" saltValue="V8kKIDdxkriAPS1X7YdKcw==" spinCount="100000" sqref="A78:N78" name="Range2_25"/>
    <protectedRange algorithmName="SHA-512" hashValue="ZaARbN21HNVrl9FaABE2X/fN1+sunePD8QcoJia7g/XCRpvsN1DoM0CXnFd6XiS72gE/aV7IFCpWZ+AGQCq05g==" saltValue="HUkBP+xL8PDyMeWRbYtxKg==" spinCount="100000" sqref="A79:N79" name="Range3_26"/>
    <protectedRange algorithmName="SHA-512" hashValue="y+lcvJzW8236ZevTG77cWzbiWOHdAyDUvFoEDT5oCULfq8AtruS6WUege/zhZg5+/aDu4y9AzLqNNFiXzrdhkg==" saltValue="V8kKIDdxkriAPS1X7YdKcw==" spinCount="100000" sqref="A79:N79" name="Range2_26"/>
    <protectedRange algorithmName="SHA-512" hashValue="ZaARbN21HNVrl9FaABE2X/fN1+sunePD8QcoJia7g/XCRpvsN1DoM0CXnFd6XiS72gE/aV7IFCpWZ+AGQCq05g==" saltValue="HUkBP+xL8PDyMeWRbYtxKg==" spinCount="100000" sqref="A80:N80" name="Range3_27"/>
    <protectedRange algorithmName="SHA-512" hashValue="y+lcvJzW8236ZevTG77cWzbiWOHdAyDUvFoEDT5oCULfq8AtruS6WUege/zhZg5+/aDu4y9AzLqNNFiXzrdhkg==" saltValue="V8kKIDdxkriAPS1X7YdKcw==" spinCount="100000" sqref="A80:N80" name="Range2_27"/>
    <protectedRange algorithmName="SHA-512" hashValue="ZaARbN21HNVrl9FaABE2X/fN1+sunePD8QcoJia7g/XCRpvsN1DoM0CXnFd6XiS72gE/aV7IFCpWZ+AGQCq05g==" saltValue="HUkBP+xL8PDyMeWRbYtxKg==" spinCount="100000" sqref="A81:N81" name="Range3_28"/>
    <protectedRange algorithmName="SHA-512" hashValue="y+lcvJzW8236ZevTG77cWzbiWOHdAyDUvFoEDT5oCULfq8AtruS6WUege/zhZg5+/aDu4y9AzLqNNFiXzrdhkg==" saltValue="V8kKIDdxkriAPS1X7YdKcw==" spinCount="100000" sqref="A81:N81" name="Range2_28"/>
    <protectedRange algorithmName="SHA-512" hashValue="ZaARbN21HNVrl9FaABE2X/fN1+sunePD8QcoJia7g/XCRpvsN1DoM0CXnFd6XiS72gE/aV7IFCpWZ+AGQCq05g==" saltValue="HUkBP+xL8PDyMeWRbYtxKg==" spinCount="100000" sqref="A82:N82" name="Range3_29"/>
    <protectedRange algorithmName="SHA-512" hashValue="y+lcvJzW8236ZevTG77cWzbiWOHdAyDUvFoEDT5oCULfq8AtruS6WUege/zhZg5+/aDu4y9AzLqNNFiXzrdhkg==" saltValue="V8kKIDdxkriAPS1X7YdKcw==" spinCount="100000" sqref="A82:N82" name="Range2_29"/>
    <protectedRange algorithmName="SHA-512" hashValue="ZaARbN21HNVrl9FaABE2X/fN1+sunePD8QcoJia7g/XCRpvsN1DoM0CXnFd6XiS72gE/aV7IFCpWZ+AGQCq05g==" saltValue="HUkBP+xL8PDyMeWRbYtxKg==" spinCount="100000" sqref="A83:N83" name="Range3_30"/>
    <protectedRange algorithmName="SHA-512" hashValue="y+lcvJzW8236ZevTG77cWzbiWOHdAyDUvFoEDT5oCULfq8AtruS6WUege/zhZg5+/aDu4y9AzLqNNFiXzrdhkg==" saltValue="V8kKIDdxkriAPS1X7YdKcw==" spinCount="100000" sqref="A83:N83" name="Range2_30"/>
    <protectedRange algorithmName="SHA-512" hashValue="ZaARbN21HNVrl9FaABE2X/fN1+sunePD8QcoJia7g/XCRpvsN1DoM0CXnFd6XiS72gE/aV7IFCpWZ+AGQCq05g==" saltValue="HUkBP+xL8PDyMeWRbYtxKg==" spinCount="100000" sqref="A84:N84" name="Range3_31"/>
    <protectedRange algorithmName="SHA-512" hashValue="y+lcvJzW8236ZevTG77cWzbiWOHdAyDUvFoEDT5oCULfq8AtruS6WUege/zhZg5+/aDu4y9AzLqNNFiXzrdhkg==" saltValue="V8kKIDdxkriAPS1X7YdKcw==" spinCount="100000" sqref="A84:N84" name="Range2_31"/>
    <protectedRange algorithmName="SHA-512" hashValue="ZaARbN21HNVrl9FaABE2X/fN1+sunePD8QcoJia7g/XCRpvsN1DoM0CXnFd6XiS72gE/aV7IFCpWZ+AGQCq05g==" saltValue="HUkBP+xL8PDyMeWRbYtxKg==" spinCount="100000" sqref="A85:N85" name="Range3_32"/>
    <protectedRange algorithmName="SHA-512" hashValue="y+lcvJzW8236ZevTG77cWzbiWOHdAyDUvFoEDT5oCULfq8AtruS6WUege/zhZg5+/aDu4y9AzLqNNFiXzrdhkg==" saltValue="V8kKIDdxkriAPS1X7YdKcw==" spinCount="100000" sqref="A85:N85" name="Range2_32"/>
    <protectedRange algorithmName="SHA-512" hashValue="ZaARbN21HNVrl9FaABE2X/fN1+sunePD8QcoJia7g/XCRpvsN1DoM0CXnFd6XiS72gE/aV7IFCpWZ+AGQCq05g==" saltValue="HUkBP+xL8PDyMeWRbYtxKg==" spinCount="100000" sqref="A86:N86" name="Range3_33"/>
    <protectedRange algorithmName="SHA-512" hashValue="y+lcvJzW8236ZevTG77cWzbiWOHdAyDUvFoEDT5oCULfq8AtruS6WUege/zhZg5+/aDu4y9AzLqNNFiXzrdhkg==" saltValue="V8kKIDdxkriAPS1X7YdKcw==" spinCount="100000" sqref="A86:N86" name="Range2_33"/>
    <protectedRange algorithmName="SHA-512" hashValue="ZaARbN21HNVrl9FaABE2X/fN1+sunePD8QcoJia7g/XCRpvsN1DoM0CXnFd6XiS72gE/aV7IFCpWZ+AGQCq05g==" saltValue="HUkBP+xL8PDyMeWRbYtxKg==" spinCount="100000" sqref="A87:N87" name="Range3_34"/>
    <protectedRange algorithmName="SHA-512" hashValue="y+lcvJzW8236ZevTG77cWzbiWOHdAyDUvFoEDT5oCULfq8AtruS6WUege/zhZg5+/aDu4y9AzLqNNFiXzrdhkg==" saltValue="V8kKIDdxkriAPS1X7YdKcw==" spinCount="100000" sqref="A87:N87" name="Range2_34"/>
    <protectedRange algorithmName="SHA-512" hashValue="ZaARbN21HNVrl9FaABE2X/fN1+sunePD8QcoJia7g/XCRpvsN1DoM0CXnFd6XiS72gE/aV7IFCpWZ+AGQCq05g==" saltValue="HUkBP+xL8PDyMeWRbYtxKg==" spinCount="100000" sqref="A88:N88" name="Range3_35"/>
    <protectedRange algorithmName="SHA-512" hashValue="y+lcvJzW8236ZevTG77cWzbiWOHdAyDUvFoEDT5oCULfq8AtruS6WUege/zhZg5+/aDu4y9AzLqNNFiXzrdhkg==" saltValue="V8kKIDdxkriAPS1X7YdKcw==" spinCount="100000" sqref="A88:N88" name="Range2_35"/>
    <protectedRange algorithmName="SHA-512" hashValue="ZaARbN21HNVrl9FaABE2X/fN1+sunePD8QcoJia7g/XCRpvsN1DoM0CXnFd6XiS72gE/aV7IFCpWZ+AGQCq05g==" saltValue="HUkBP+xL8PDyMeWRbYtxKg==" spinCount="100000" sqref="A89:N89" name="Range3_36"/>
    <protectedRange algorithmName="SHA-512" hashValue="y+lcvJzW8236ZevTG77cWzbiWOHdAyDUvFoEDT5oCULfq8AtruS6WUege/zhZg5+/aDu4y9AzLqNNFiXzrdhkg==" saltValue="V8kKIDdxkriAPS1X7YdKcw==" spinCount="100000" sqref="A89:N89" name="Range2_36"/>
    <protectedRange algorithmName="SHA-512" hashValue="ZaARbN21HNVrl9FaABE2X/fN1+sunePD8QcoJia7g/XCRpvsN1DoM0CXnFd6XiS72gE/aV7IFCpWZ+AGQCq05g==" saltValue="HUkBP+xL8PDyMeWRbYtxKg==" spinCount="100000" sqref="A90:N90" name="Range3_37"/>
    <protectedRange algorithmName="SHA-512" hashValue="y+lcvJzW8236ZevTG77cWzbiWOHdAyDUvFoEDT5oCULfq8AtruS6WUege/zhZg5+/aDu4y9AzLqNNFiXzrdhkg==" saltValue="V8kKIDdxkriAPS1X7YdKcw==" spinCount="100000" sqref="A90:N90" name="Range2_37"/>
    <protectedRange algorithmName="SHA-512" hashValue="ZaARbN21HNVrl9FaABE2X/fN1+sunePD8QcoJia7g/XCRpvsN1DoM0CXnFd6XiS72gE/aV7IFCpWZ+AGQCq05g==" saltValue="HUkBP+xL8PDyMeWRbYtxKg==" spinCount="100000" sqref="A91:N91" name="Range3_38"/>
    <protectedRange algorithmName="SHA-512" hashValue="y+lcvJzW8236ZevTG77cWzbiWOHdAyDUvFoEDT5oCULfq8AtruS6WUege/zhZg5+/aDu4y9AzLqNNFiXzrdhkg==" saltValue="V8kKIDdxkriAPS1X7YdKcw==" spinCount="100000" sqref="A91:N91" name="Range2_38"/>
    <protectedRange algorithmName="SHA-512" hashValue="ZaARbN21HNVrl9FaABE2X/fN1+sunePD8QcoJia7g/XCRpvsN1DoM0CXnFd6XiS72gE/aV7IFCpWZ+AGQCq05g==" saltValue="HUkBP+xL8PDyMeWRbYtxKg==" spinCount="100000" sqref="A92:N92" name="Range3_39"/>
    <protectedRange algorithmName="SHA-512" hashValue="y+lcvJzW8236ZevTG77cWzbiWOHdAyDUvFoEDT5oCULfq8AtruS6WUege/zhZg5+/aDu4y9AzLqNNFiXzrdhkg==" saltValue="V8kKIDdxkriAPS1X7YdKcw==" spinCount="100000" sqref="A92:N92" name="Range2_39"/>
    <protectedRange algorithmName="SHA-512" hashValue="ZaARbN21HNVrl9FaABE2X/fN1+sunePD8QcoJia7g/XCRpvsN1DoM0CXnFd6XiS72gE/aV7IFCpWZ+AGQCq05g==" saltValue="HUkBP+xL8PDyMeWRbYtxKg==" spinCount="100000" sqref="A93:N93" name="Range3_40"/>
    <protectedRange algorithmName="SHA-512" hashValue="y+lcvJzW8236ZevTG77cWzbiWOHdAyDUvFoEDT5oCULfq8AtruS6WUege/zhZg5+/aDu4y9AzLqNNFiXzrdhkg==" saltValue="V8kKIDdxkriAPS1X7YdKcw==" spinCount="100000" sqref="A93:N93" name="Range2_40"/>
    <protectedRange algorithmName="SHA-512" hashValue="ZaARbN21HNVrl9FaABE2X/fN1+sunePD8QcoJia7g/XCRpvsN1DoM0CXnFd6XiS72gE/aV7IFCpWZ+AGQCq05g==" saltValue="HUkBP+xL8PDyMeWRbYtxKg==" spinCount="100000" sqref="A94:N101" name="Range3_41"/>
    <protectedRange algorithmName="SHA-512" hashValue="y+lcvJzW8236ZevTG77cWzbiWOHdAyDUvFoEDT5oCULfq8AtruS6WUege/zhZg5+/aDu4y9AzLqNNFiXzrdhkg==" saltValue="V8kKIDdxkriAPS1X7YdKcw==" spinCount="100000" sqref="A94:N101" name="Range2_41"/>
  </protectedRanges>
  <autoFilter ref="A1:O101" xr:uid="{FAC97BDD-D476-4BF4-8989-FEA8EC51DB37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C1671-C048-424A-85C8-02AA564B8069}">
  <dimension ref="A3:F86"/>
  <sheetViews>
    <sheetView workbookViewId="0">
      <selection activeCell="I22" sqref="I22"/>
    </sheetView>
  </sheetViews>
  <sheetFormatPr defaultRowHeight="15"/>
  <cols>
    <col min="1" max="1" width="11.28515625" bestFit="1" customWidth="1"/>
    <col min="2" max="2" width="14.28515625" bestFit="1" customWidth="1"/>
    <col min="4" max="4" width="10.7109375" bestFit="1" customWidth="1"/>
    <col min="5" max="5" width="14.28515625" bestFit="1" customWidth="1"/>
    <col min="6" max="9" width="11.140625" bestFit="1" customWidth="1"/>
  </cols>
  <sheetData>
    <row r="3" spans="1:6">
      <c r="A3" s="22" t="s">
        <v>1</v>
      </c>
      <c r="B3" s="22" t="s">
        <v>367</v>
      </c>
      <c r="C3" s="22" t="s">
        <v>4</v>
      </c>
      <c r="D3" s="22" t="s">
        <v>368</v>
      </c>
      <c r="E3" s="22" t="s">
        <v>370</v>
      </c>
      <c r="F3" t="s">
        <v>432</v>
      </c>
    </row>
    <row r="4" spans="1:6">
      <c r="A4" t="s">
        <v>27</v>
      </c>
      <c r="B4" t="s">
        <v>33</v>
      </c>
      <c r="C4" t="s">
        <v>378</v>
      </c>
      <c r="D4" t="s">
        <v>379</v>
      </c>
      <c r="E4" s="24">
        <v>46142</v>
      </c>
      <c r="F4">
        <v>1000</v>
      </c>
    </row>
    <row r="5" spans="1:6">
      <c r="A5" t="s">
        <v>27</v>
      </c>
      <c r="B5" t="s">
        <v>33</v>
      </c>
      <c r="C5" t="s">
        <v>378</v>
      </c>
      <c r="D5" t="s">
        <v>384</v>
      </c>
      <c r="E5" s="24">
        <v>46142</v>
      </c>
      <c r="F5">
        <v>200</v>
      </c>
    </row>
    <row r="6" spans="1:6">
      <c r="A6" t="s">
        <v>27</v>
      </c>
      <c r="B6" t="s">
        <v>33</v>
      </c>
      <c r="C6" t="s">
        <v>378</v>
      </c>
      <c r="D6" t="s">
        <v>382</v>
      </c>
      <c r="E6" s="24">
        <v>46142</v>
      </c>
      <c r="F6">
        <v>350</v>
      </c>
    </row>
    <row r="7" spans="1:6">
      <c r="A7" t="s">
        <v>27</v>
      </c>
      <c r="B7" t="s">
        <v>33</v>
      </c>
      <c r="C7" t="s">
        <v>378</v>
      </c>
      <c r="D7" t="s">
        <v>385</v>
      </c>
      <c r="E7" s="24">
        <v>46142</v>
      </c>
      <c r="F7">
        <v>700</v>
      </c>
    </row>
    <row r="8" spans="1:6">
      <c r="A8" t="s">
        <v>27</v>
      </c>
      <c r="B8" t="s">
        <v>33</v>
      </c>
      <c r="C8" t="s">
        <v>378</v>
      </c>
      <c r="D8" t="s">
        <v>383</v>
      </c>
      <c r="E8" s="24">
        <v>46142</v>
      </c>
      <c r="F8">
        <v>400</v>
      </c>
    </row>
    <row r="9" spans="1:6">
      <c r="A9" t="s">
        <v>27</v>
      </c>
      <c r="B9" t="s">
        <v>33</v>
      </c>
      <c r="C9" t="s">
        <v>378</v>
      </c>
      <c r="D9" t="s">
        <v>383</v>
      </c>
      <c r="E9" s="24">
        <v>46249</v>
      </c>
    </row>
    <row r="10" spans="1:6">
      <c r="A10" t="s">
        <v>27</v>
      </c>
      <c r="B10" t="s">
        <v>33</v>
      </c>
      <c r="C10" t="s">
        <v>388</v>
      </c>
      <c r="D10" t="s">
        <v>379</v>
      </c>
      <c r="E10" s="24">
        <v>46142</v>
      </c>
      <c r="F10">
        <v>800</v>
      </c>
    </row>
    <row r="11" spans="1:6">
      <c r="A11" t="s">
        <v>27</v>
      </c>
      <c r="B11" t="s">
        <v>33</v>
      </c>
      <c r="C11" t="s">
        <v>388</v>
      </c>
      <c r="D11" t="s">
        <v>384</v>
      </c>
      <c r="E11" s="24">
        <v>46142</v>
      </c>
      <c r="F11">
        <v>150</v>
      </c>
    </row>
    <row r="12" spans="1:6">
      <c r="A12" t="s">
        <v>27</v>
      </c>
      <c r="B12" t="s">
        <v>33</v>
      </c>
      <c r="C12" t="s">
        <v>388</v>
      </c>
      <c r="D12" t="s">
        <v>382</v>
      </c>
      <c r="E12" s="24">
        <v>46142</v>
      </c>
      <c r="F12">
        <v>250</v>
      </c>
    </row>
    <row r="13" spans="1:6">
      <c r="A13" t="s">
        <v>27</v>
      </c>
      <c r="B13" t="s">
        <v>33</v>
      </c>
      <c r="C13" t="s">
        <v>388</v>
      </c>
      <c r="D13" t="s">
        <v>385</v>
      </c>
      <c r="E13" s="24">
        <v>46142</v>
      </c>
      <c r="F13">
        <v>600</v>
      </c>
    </row>
    <row r="14" spans="1:6">
      <c r="A14" t="s">
        <v>27</v>
      </c>
      <c r="B14" t="s">
        <v>33</v>
      </c>
      <c r="C14" t="s">
        <v>388</v>
      </c>
      <c r="D14" t="s">
        <v>383</v>
      </c>
      <c r="E14" s="24">
        <v>46142</v>
      </c>
      <c r="F14">
        <v>300</v>
      </c>
    </row>
    <row r="15" spans="1:6">
      <c r="A15" t="s">
        <v>27</v>
      </c>
      <c r="B15" t="s">
        <v>33</v>
      </c>
      <c r="C15" t="s">
        <v>387</v>
      </c>
      <c r="D15" t="s">
        <v>379</v>
      </c>
      <c r="E15" s="24">
        <v>46142</v>
      </c>
      <c r="F15">
        <v>700</v>
      </c>
    </row>
    <row r="16" spans="1:6">
      <c r="A16" t="s">
        <v>27</v>
      </c>
      <c r="B16" t="s">
        <v>33</v>
      </c>
      <c r="C16" t="s">
        <v>387</v>
      </c>
      <c r="D16" t="s">
        <v>384</v>
      </c>
      <c r="E16" s="24">
        <v>46142</v>
      </c>
      <c r="F16">
        <v>150</v>
      </c>
    </row>
    <row r="17" spans="1:6">
      <c r="A17" t="s">
        <v>27</v>
      </c>
      <c r="B17" t="s">
        <v>33</v>
      </c>
      <c r="C17" t="s">
        <v>387</v>
      </c>
      <c r="D17" t="s">
        <v>382</v>
      </c>
      <c r="E17" s="24">
        <v>46142</v>
      </c>
      <c r="F17">
        <v>300</v>
      </c>
    </row>
    <row r="18" spans="1:6">
      <c r="A18" t="s">
        <v>27</v>
      </c>
      <c r="B18" t="s">
        <v>33</v>
      </c>
      <c r="C18" t="s">
        <v>387</v>
      </c>
      <c r="D18" t="s">
        <v>385</v>
      </c>
      <c r="E18" s="24">
        <v>46142</v>
      </c>
      <c r="F18">
        <v>400</v>
      </c>
    </row>
    <row r="19" spans="1:6">
      <c r="A19" t="s">
        <v>27</v>
      </c>
      <c r="B19" t="s">
        <v>33</v>
      </c>
      <c r="C19" t="s">
        <v>387</v>
      </c>
      <c r="D19" t="s">
        <v>383</v>
      </c>
      <c r="E19" s="24">
        <v>46142</v>
      </c>
      <c r="F19">
        <v>300</v>
      </c>
    </row>
    <row r="20" spans="1:6">
      <c r="A20" t="s">
        <v>27</v>
      </c>
      <c r="B20" t="s">
        <v>33</v>
      </c>
      <c r="C20" t="s">
        <v>387</v>
      </c>
      <c r="D20" t="s">
        <v>383</v>
      </c>
      <c r="E20" s="24">
        <v>46249</v>
      </c>
      <c r="F20">
        <v>300</v>
      </c>
    </row>
    <row r="21" spans="1:6">
      <c r="A21" t="s">
        <v>27</v>
      </c>
      <c r="B21" t="s">
        <v>33</v>
      </c>
      <c r="C21" t="s">
        <v>389</v>
      </c>
      <c r="D21" t="s">
        <v>384</v>
      </c>
      <c r="E21" s="24">
        <v>46142</v>
      </c>
      <c r="F21">
        <v>100</v>
      </c>
    </row>
    <row r="22" spans="1:6">
      <c r="A22" t="s">
        <v>27</v>
      </c>
      <c r="B22" t="s">
        <v>33</v>
      </c>
      <c r="C22" t="s">
        <v>389</v>
      </c>
      <c r="D22" t="s">
        <v>385</v>
      </c>
      <c r="E22" s="24">
        <v>46142</v>
      </c>
      <c r="F22">
        <v>250</v>
      </c>
    </row>
    <row r="23" spans="1:6">
      <c r="A23" t="s">
        <v>27</v>
      </c>
      <c r="B23" t="s">
        <v>33</v>
      </c>
      <c r="C23" t="s">
        <v>389</v>
      </c>
      <c r="D23" t="s">
        <v>383</v>
      </c>
      <c r="E23" s="24">
        <v>46142</v>
      </c>
      <c r="F23">
        <v>200</v>
      </c>
    </row>
    <row r="24" spans="1:6">
      <c r="A24" t="s">
        <v>27</v>
      </c>
      <c r="B24" t="s">
        <v>33</v>
      </c>
      <c r="C24" t="s">
        <v>389</v>
      </c>
      <c r="D24" t="s">
        <v>383</v>
      </c>
      <c r="E24" s="24">
        <v>46249</v>
      </c>
      <c r="F24">
        <v>200</v>
      </c>
    </row>
    <row r="25" spans="1:6">
      <c r="A25" t="s">
        <v>27</v>
      </c>
      <c r="B25" t="s">
        <v>33</v>
      </c>
      <c r="C25" t="s">
        <v>386</v>
      </c>
      <c r="D25" t="s">
        <v>384</v>
      </c>
      <c r="E25" s="24">
        <v>46142</v>
      </c>
      <c r="F25">
        <v>150</v>
      </c>
    </row>
    <row r="26" spans="1:6">
      <c r="A26" t="s">
        <v>27</v>
      </c>
      <c r="B26" t="s">
        <v>33</v>
      </c>
      <c r="C26" t="s">
        <v>386</v>
      </c>
      <c r="D26" t="s">
        <v>385</v>
      </c>
      <c r="E26" s="24">
        <v>46142</v>
      </c>
      <c r="F26">
        <v>500</v>
      </c>
    </row>
    <row r="27" spans="1:6">
      <c r="A27" t="s">
        <v>27</v>
      </c>
      <c r="B27" t="s">
        <v>33</v>
      </c>
      <c r="C27" t="s">
        <v>386</v>
      </c>
      <c r="D27" t="s">
        <v>383</v>
      </c>
      <c r="E27" s="24">
        <v>46142</v>
      </c>
      <c r="F27">
        <v>200</v>
      </c>
    </row>
    <row r="28" spans="1:6">
      <c r="A28" t="s">
        <v>27</v>
      </c>
      <c r="B28" t="s">
        <v>33</v>
      </c>
      <c r="C28" t="s">
        <v>386</v>
      </c>
      <c r="D28" t="s">
        <v>383</v>
      </c>
      <c r="E28" s="24">
        <v>46249</v>
      </c>
      <c r="F28">
        <v>200</v>
      </c>
    </row>
    <row r="29" spans="1:6">
      <c r="A29" t="s">
        <v>27</v>
      </c>
      <c r="B29" t="s">
        <v>73</v>
      </c>
      <c r="C29" t="s">
        <v>378</v>
      </c>
      <c r="D29" t="s">
        <v>379</v>
      </c>
      <c r="E29" s="24">
        <v>46142</v>
      </c>
      <c r="F29">
        <v>1300</v>
      </c>
    </row>
    <row r="30" spans="1:6">
      <c r="A30" t="s">
        <v>27</v>
      </c>
      <c r="B30" t="s">
        <v>73</v>
      </c>
      <c r="C30" t="s">
        <v>378</v>
      </c>
      <c r="D30" t="s">
        <v>384</v>
      </c>
      <c r="E30" s="24">
        <v>46142</v>
      </c>
      <c r="F30">
        <v>200</v>
      </c>
    </row>
    <row r="31" spans="1:6">
      <c r="A31" t="s">
        <v>27</v>
      </c>
      <c r="B31" t="s">
        <v>73</v>
      </c>
      <c r="C31" t="s">
        <v>378</v>
      </c>
      <c r="D31" t="s">
        <v>382</v>
      </c>
      <c r="E31" s="24">
        <v>46142</v>
      </c>
      <c r="F31">
        <v>350</v>
      </c>
    </row>
    <row r="32" spans="1:6">
      <c r="A32" t="s">
        <v>27</v>
      </c>
      <c r="B32" t="s">
        <v>73</v>
      </c>
      <c r="C32" t="s">
        <v>378</v>
      </c>
      <c r="D32" t="s">
        <v>385</v>
      </c>
      <c r="E32" s="24">
        <v>46142</v>
      </c>
      <c r="F32">
        <v>750</v>
      </c>
    </row>
    <row r="33" spans="1:6">
      <c r="A33" t="s">
        <v>27</v>
      </c>
      <c r="B33" t="s">
        <v>73</v>
      </c>
      <c r="C33" t="s">
        <v>378</v>
      </c>
      <c r="D33" t="s">
        <v>383</v>
      </c>
      <c r="E33" s="24">
        <v>46142</v>
      </c>
      <c r="F33">
        <v>500</v>
      </c>
    </row>
    <row r="34" spans="1:6">
      <c r="A34" t="s">
        <v>27</v>
      </c>
      <c r="B34" t="s">
        <v>73</v>
      </c>
      <c r="C34" t="s">
        <v>388</v>
      </c>
      <c r="D34" t="s">
        <v>379</v>
      </c>
      <c r="E34" s="24">
        <v>46142</v>
      </c>
      <c r="F34">
        <v>1200</v>
      </c>
    </row>
    <row r="35" spans="1:6">
      <c r="A35" t="s">
        <v>27</v>
      </c>
      <c r="B35" t="s">
        <v>73</v>
      </c>
      <c r="C35" t="s">
        <v>388</v>
      </c>
      <c r="D35" t="s">
        <v>384</v>
      </c>
      <c r="E35" s="24">
        <v>46142</v>
      </c>
      <c r="F35">
        <v>100</v>
      </c>
    </row>
    <row r="36" spans="1:6">
      <c r="A36" t="s">
        <v>27</v>
      </c>
      <c r="B36" t="s">
        <v>73</v>
      </c>
      <c r="C36" t="s">
        <v>388</v>
      </c>
      <c r="D36" t="s">
        <v>382</v>
      </c>
      <c r="E36" s="24">
        <v>46142</v>
      </c>
      <c r="F36">
        <v>300</v>
      </c>
    </row>
    <row r="37" spans="1:6">
      <c r="A37" t="s">
        <v>27</v>
      </c>
      <c r="B37" t="s">
        <v>73</v>
      </c>
      <c r="C37" t="s">
        <v>388</v>
      </c>
      <c r="D37" t="s">
        <v>385</v>
      </c>
      <c r="E37" s="24">
        <v>46142</v>
      </c>
      <c r="F37">
        <v>700</v>
      </c>
    </row>
    <row r="38" spans="1:6">
      <c r="A38" t="s">
        <v>27</v>
      </c>
      <c r="B38" t="s">
        <v>73</v>
      </c>
      <c r="C38" t="s">
        <v>388</v>
      </c>
      <c r="D38" t="s">
        <v>383</v>
      </c>
      <c r="E38" s="24">
        <v>46142</v>
      </c>
      <c r="F38">
        <v>400</v>
      </c>
    </row>
    <row r="39" spans="1:6">
      <c r="A39" t="s">
        <v>27</v>
      </c>
      <c r="B39" t="s">
        <v>73</v>
      </c>
      <c r="C39" t="s">
        <v>387</v>
      </c>
      <c r="D39" t="s">
        <v>379</v>
      </c>
      <c r="E39" s="24">
        <v>46142</v>
      </c>
      <c r="F39">
        <v>800</v>
      </c>
    </row>
    <row r="40" spans="1:6">
      <c r="A40" t="s">
        <v>27</v>
      </c>
      <c r="B40" t="s">
        <v>73</v>
      </c>
      <c r="C40" t="s">
        <v>387</v>
      </c>
      <c r="D40" t="s">
        <v>384</v>
      </c>
      <c r="E40" s="24">
        <v>46142</v>
      </c>
      <c r="F40">
        <v>100</v>
      </c>
    </row>
    <row r="41" spans="1:6">
      <c r="A41" t="s">
        <v>27</v>
      </c>
      <c r="B41" t="s">
        <v>73</v>
      </c>
      <c r="C41" t="s">
        <v>387</v>
      </c>
      <c r="D41" t="s">
        <v>382</v>
      </c>
      <c r="E41" s="24">
        <v>46142</v>
      </c>
      <c r="F41">
        <v>300</v>
      </c>
    </row>
    <row r="42" spans="1:6">
      <c r="A42" t="s">
        <v>27</v>
      </c>
      <c r="B42" t="s">
        <v>73</v>
      </c>
      <c r="C42" t="s">
        <v>387</v>
      </c>
      <c r="D42" t="s">
        <v>385</v>
      </c>
      <c r="E42" s="24">
        <v>46142</v>
      </c>
      <c r="F42">
        <v>600</v>
      </c>
    </row>
    <row r="43" spans="1:6">
      <c r="A43" t="s">
        <v>27</v>
      </c>
      <c r="B43" t="s">
        <v>73</v>
      </c>
      <c r="C43" t="s">
        <v>387</v>
      </c>
      <c r="D43" t="s">
        <v>383</v>
      </c>
      <c r="E43" s="24">
        <v>46142</v>
      </c>
      <c r="F43">
        <v>300</v>
      </c>
    </row>
    <row r="44" spans="1:6">
      <c r="A44" t="s">
        <v>27</v>
      </c>
      <c r="B44" t="s">
        <v>73</v>
      </c>
      <c r="C44" t="s">
        <v>386</v>
      </c>
      <c r="D44" t="s">
        <v>379</v>
      </c>
      <c r="E44" s="24">
        <v>46142</v>
      </c>
      <c r="F44">
        <v>800</v>
      </c>
    </row>
    <row r="45" spans="1:6">
      <c r="A45" t="s">
        <v>27</v>
      </c>
      <c r="B45" t="s">
        <v>73</v>
      </c>
      <c r="C45" t="s">
        <v>386</v>
      </c>
      <c r="D45" t="s">
        <v>384</v>
      </c>
      <c r="E45" s="24">
        <v>46142</v>
      </c>
      <c r="F45">
        <v>100</v>
      </c>
    </row>
    <row r="46" spans="1:6">
      <c r="A46" t="s">
        <v>27</v>
      </c>
      <c r="B46" t="s">
        <v>73</v>
      </c>
      <c r="C46" t="s">
        <v>386</v>
      </c>
      <c r="D46" t="s">
        <v>382</v>
      </c>
      <c r="E46" s="24">
        <v>46142</v>
      </c>
      <c r="F46">
        <v>300</v>
      </c>
    </row>
    <row r="47" spans="1:6">
      <c r="A47" t="s">
        <v>27</v>
      </c>
      <c r="B47" t="s">
        <v>73</v>
      </c>
      <c r="C47" t="s">
        <v>386</v>
      </c>
      <c r="D47" t="s">
        <v>385</v>
      </c>
      <c r="E47" s="24">
        <v>46142</v>
      </c>
      <c r="F47">
        <v>600</v>
      </c>
    </row>
    <row r="48" spans="1:6">
      <c r="A48" t="s">
        <v>27</v>
      </c>
      <c r="B48" t="s">
        <v>73</v>
      </c>
      <c r="C48" t="s">
        <v>386</v>
      </c>
      <c r="D48" t="s">
        <v>383</v>
      </c>
      <c r="E48" s="24">
        <v>46142</v>
      </c>
      <c r="F48">
        <v>400</v>
      </c>
    </row>
    <row r="49" spans="1:6">
      <c r="A49" t="s">
        <v>27</v>
      </c>
      <c r="B49" t="s">
        <v>93</v>
      </c>
      <c r="C49" t="s">
        <v>378</v>
      </c>
      <c r="D49" t="s">
        <v>379</v>
      </c>
      <c r="E49" s="24">
        <v>46142</v>
      </c>
      <c r="F49">
        <v>1300</v>
      </c>
    </row>
    <row r="50" spans="1:6">
      <c r="A50" t="s">
        <v>27</v>
      </c>
      <c r="B50" t="s">
        <v>93</v>
      </c>
      <c r="C50" t="s">
        <v>378</v>
      </c>
      <c r="D50" t="s">
        <v>384</v>
      </c>
      <c r="E50" s="24">
        <v>46142</v>
      </c>
      <c r="F50">
        <v>200</v>
      </c>
    </row>
    <row r="51" spans="1:6">
      <c r="A51" t="s">
        <v>27</v>
      </c>
      <c r="B51" t="s">
        <v>93</v>
      </c>
      <c r="C51" t="s">
        <v>378</v>
      </c>
      <c r="D51" t="s">
        <v>382</v>
      </c>
      <c r="E51" s="24">
        <v>46142</v>
      </c>
      <c r="F51">
        <v>350</v>
      </c>
    </row>
    <row r="52" spans="1:6">
      <c r="A52" t="s">
        <v>27</v>
      </c>
      <c r="B52" t="s">
        <v>93</v>
      </c>
      <c r="C52" t="s">
        <v>378</v>
      </c>
      <c r="D52" t="s">
        <v>385</v>
      </c>
      <c r="E52" s="24">
        <v>46142</v>
      </c>
      <c r="F52">
        <v>750</v>
      </c>
    </row>
    <row r="53" spans="1:6">
      <c r="A53" t="s">
        <v>27</v>
      </c>
      <c r="B53" t="s">
        <v>93</v>
      </c>
      <c r="C53" t="s">
        <v>378</v>
      </c>
      <c r="D53" t="s">
        <v>383</v>
      </c>
      <c r="E53" s="24">
        <v>46142</v>
      </c>
      <c r="F53">
        <v>500</v>
      </c>
    </row>
    <row r="54" spans="1:6">
      <c r="A54" t="s">
        <v>27</v>
      </c>
      <c r="B54" t="s">
        <v>93</v>
      </c>
      <c r="C54" t="s">
        <v>388</v>
      </c>
      <c r="D54" t="s">
        <v>379</v>
      </c>
      <c r="E54" s="24">
        <v>46142</v>
      </c>
      <c r="F54">
        <v>1200</v>
      </c>
    </row>
    <row r="55" spans="1:6">
      <c r="A55" t="s">
        <v>27</v>
      </c>
      <c r="B55" t="s">
        <v>93</v>
      </c>
      <c r="C55" t="s">
        <v>388</v>
      </c>
      <c r="D55" t="s">
        <v>384</v>
      </c>
      <c r="E55" s="24">
        <v>46142</v>
      </c>
      <c r="F55">
        <v>100</v>
      </c>
    </row>
    <row r="56" spans="1:6">
      <c r="A56" t="s">
        <v>27</v>
      </c>
      <c r="B56" t="s">
        <v>93</v>
      </c>
      <c r="C56" t="s">
        <v>388</v>
      </c>
      <c r="D56" t="s">
        <v>382</v>
      </c>
      <c r="E56" s="24">
        <v>46142</v>
      </c>
      <c r="F56">
        <v>300</v>
      </c>
    </row>
    <row r="57" spans="1:6">
      <c r="A57" t="s">
        <v>27</v>
      </c>
      <c r="B57" t="s">
        <v>93</v>
      </c>
      <c r="C57" t="s">
        <v>388</v>
      </c>
      <c r="D57" t="s">
        <v>385</v>
      </c>
      <c r="E57" s="24">
        <v>46142</v>
      </c>
      <c r="F57">
        <v>700</v>
      </c>
    </row>
    <row r="58" spans="1:6">
      <c r="A58" t="s">
        <v>27</v>
      </c>
      <c r="B58" t="s">
        <v>93</v>
      </c>
      <c r="C58" t="s">
        <v>388</v>
      </c>
      <c r="D58" t="s">
        <v>383</v>
      </c>
      <c r="E58" s="24">
        <v>46142</v>
      </c>
      <c r="F58">
        <v>400</v>
      </c>
    </row>
    <row r="59" spans="1:6">
      <c r="A59" t="s">
        <v>27</v>
      </c>
      <c r="B59" t="s">
        <v>93</v>
      </c>
      <c r="C59" t="s">
        <v>387</v>
      </c>
      <c r="D59" t="s">
        <v>379</v>
      </c>
      <c r="E59" s="24">
        <v>46142</v>
      </c>
      <c r="F59">
        <v>800</v>
      </c>
    </row>
    <row r="60" spans="1:6">
      <c r="A60" t="s">
        <v>27</v>
      </c>
      <c r="B60" t="s">
        <v>93</v>
      </c>
      <c r="C60" t="s">
        <v>387</v>
      </c>
      <c r="D60" t="s">
        <v>384</v>
      </c>
      <c r="E60" s="24">
        <v>46142</v>
      </c>
      <c r="F60">
        <v>100</v>
      </c>
    </row>
    <row r="61" spans="1:6">
      <c r="A61" t="s">
        <v>27</v>
      </c>
      <c r="B61" t="s">
        <v>93</v>
      </c>
      <c r="C61" t="s">
        <v>387</v>
      </c>
      <c r="D61" t="s">
        <v>382</v>
      </c>
      <c r="E61" s="24">
        <v>46142</v>
      </c>
      <c r="F61">
        <v>300</v>
      </c>
    </row>
    <row r="62" spans="1:6">
      <c r="A62" t="s">
        <v>27</v>
      </c>
      <c r="B62" t="s">
        <v>93</v>
      </c>
      <c r="C62" t="s">
        <v>387</v>
      </c>
      <c r="D62" t="s">
        <v>385</v>
      </c>
      <c r="E62" s="24">
        <v>46142</v>
      </c>
      <c r="F62">
        <v>600</v>
      </c>
    </row>
    <row r="63" spans="1:6">
      <c r="A63" t="s">
        <v>27</v>
      </c>
      <c r="B63" t="s">
        <v>93</v>
      </c>
      <c r="C63" t="s">
        <v>387</v>
      </c>
      <c r="D63" t="s">
        <v>383</v>
      </c>
      <c r="E63" s="24">
        <v>46142</v>
      </c>
      <c r="F63">
        <v>300</v>
      </c>
    </row>
    <row r="64" spans="1:6">
      <c r="A64" t="s">
        <v>27</v>
      </c>
      <c r="B64" t="s">
        <v>93</v>
      </c>
      <c r="C64" t="s">
        <v>386</v>
      </c>
      <c r="D64" t="s">
        <v>379</v>
      </c>
      <c r="E64" s="24">
        <v>46142</v>
      </c>
      <c r="F64">
        <v>800</v>
      </c>
    </row>
    <row r="65" spans="1:6">
      <c r="A65" t="s">
        <v>27</v>
      </c>
      <c r="B65" t="s">
        <v>93</v>
      </c>
      <c r="C65" t="s">
        <v>386</v>
      </c>
      <c r="D65" t="s">
        <v>384</v>
      </c>
      <c r="E65" s="24">
        <v>46142</v>
      </c>
      <c r="F65">
        <v>100</v>
      </c>
    </row>
    <row r="66" spans="1:6">
      <c r="A66" t="s">
        <v>27</v>
      </c>
      <c r="B66" t="s">
        <v>93</v>
      </c>
      <c r="C66" t="s">
        <v>386</v>
      </c>
      <c r="D66" t="s">
        <v>382</v>
      </c>
      <c r="E66" s="24">
        <v>46142</v>
      </c>
      <c r="F66">
        <v>300</v>
      </c>
    </row>
    <row r="67" spans="1:6">
      <c r="A67" t="s">
        <v>27</v>
      </c>
      <c r="B67" t="s">
        <v>93</v>
      </c>
      <c r="C67" t="s">
        <v>386</v>
      </c>
      <c r="D67" t="s">
        <v>385</v>
      </c>
      <c r="E67" s="24">
        <v>46142</v>
      </c>
      <c r="F67">
        <v>600</v>
      </c>
    </row>
    <row r="68" spans="1:6">
      <c r="A68" t="s">
        <v>27</v>
      </c>
      <c r="B68" t="s">
        <v>93</v>
      </c>
      <c r="C68" t="s">
        <v>386</v>
      </c>
      <c r="D68" t="s">
        <v>383</v>
      </c>
      <c r="E68" s="24">
        <v>46142</v>
      </c>
      <c r="F68">
        <v>400</v>
      </c>
    </row>
    <row r="69" spans="1:6">
      <c r="A69" t="s">
        <v>27</v>
      </c>
      <c r="B69" t="s">
        <v>115</v>
      </c>
      <c r="C69" t="s">
        <v>392</v>
      </c>
      <c r="D69" t="s">
        <v>379</v>
      </c>
      <c r="E69" s="24">
        <v>46111</v>
      </c>
      <c r="F69">
        <v>800</v>
      </c>
    </row>
    <row r="70" spans="1:6">
      <c r="A70" t="s">
        <v>27</v>
      </c>
      <c r="B70" t="s">
        <v>115</v>
      </c>
      <c r="C70" t="s">
        <v>392</v>
      </c>
      <c r="D70" t="s">
        <v>384</v>
      </c>
      <c r="E70" s="24">
        <v>46111</v>
      </c>
      <c r="F70">
        <v>100</v>
      </c>
    </row>
    <row r="71" spans="1:6">
      <c r="A71" t="s">
        <v>27</v>
      </c>
      <c r="B71" t="s">
        <v>115</v>
      </c>
      <c r="C71" t="s">
        <v>392</v>
      </c>
      <c r="D71" t="s">
        <v>382</v>
      </c>
      <c r="E71" s="24">
        <v>46111</v>
      </c>
      <c r="F71">
        <v>300</v>
      </c>
    </row>
    <row r="72" spans="1:6">
      <c r="A72" t="s">
        <v>27</v>
      </c>
      <c r="B72" t="s">
        <v>115</v>
      </c>
      <c r="C72" t="s">
        <v>392</v>
      </c>
      <c r="D72" t="s">
        <v>385</v>
      </c>
      <c r="E72" s="24">
        <v>46111</v>
      </c>
      <c r="F72">
        <v>400</v>
      </c>
    </row>
    <row r="73" spans="1:6">
      <c r="A73" t="s">
        <v>27</v>
      </c>
      <c r="B73" t="s">
        <v>115</v>
      </c>
      <c r="C73" t="s">
        <v>392</v>
      </c>
      <c r="D73" t="s">
        <v>383</v>
      </c>
      <c r="E73" s="24">
        <v>46111</v>
      </c>
      <c r="F73">
        <v>258</v>
      </c>
    </row>
    <row r="74" spans="1:6">
      <c r="A74" t="s">
        <v>27</v>
      </c>
      <c r="B74" t="s">
        <v>115</v>
      </c>
      <c r="C74" t="s">
        <v>391</v>
      </c>
      <c r="D74" t="s">
        <v>379</v>
      </c>
      <c r="E74" s="24">
        <v>46111</v>
      </c>
      <c r="F74">
        <v>600</v>
      </c>
    </row>
    <row r="75" spans="1:6">
      <c r="A75" t="s">
        <v>27</v>
      </c>
      <c r="B75" t="s">
        <v>115</v>
      </c>
      <c r="C75" t="s">
        <v>391</v>
      </c>
      <c r="D75" t="s">
        <v>384</v>
      </c>
      <c r="E75" s="24">
        <v>46111</v>
      </c>
      <c r="F75">
        <v>100</v>
      </c>
    </row>
    <row r="76" spans="1:6">
      <c r="A76" t="s">
        <v>27</v>
      </c>
      <c r="B76" t="s">
        <v>115</v>
      </c>
      <c r="C76" t="s">
        <v>391</v>
      </c>
      <c r="D76" t="s">
        <v>382</v>
      </c>
      <c r="E76" s="24">
        <v>46111</v>
      </c>
      <c r="F76">
        <v>260</v>
      </c>
    </row>
    <row r="77" spans="1:6">
      <c r="A77" t="s">
        <v>27</v>
      </c>
      <c r="B77" t="s">
        <v>115</v>
      </c>
      <c r="C77" t="s">
        <v>391</v>
      </c>
      <c r="D77" t="s">
        <v>385</v>
      </c>
      <c r="E77" s="24">
        <v>46111</v>
      </c>
      <c r="F77">
        <v>400</v>
      </c>
    </row>
    <row r="78" spans="1:6">
      <c r="A78" t="s">
        <v>27</v>
      </c>
      <c r="B78" t="s">
        <v>127</v>
      </c>
      <c r="C78" t="s">
        <v>378</v>
      </c>
      <c r="D78" t="s">
        <v>379</v>
      </c>
      <c r="E78" s="24">
        <v>46142</v>
      </c>
      <c r="F78">
        <v>650</v>
      </c>
    </row>
    <row r="79" spans="1:6">
      <c r="A79" t="s">
        <v>27</v>
      </c>
      <c r="B79" t="s">
        <v>127</v>
      </c>
      <c r="C79" t="s">
        <v>378</v>
      </c>
      <c r="D79" t="s">
        <v>382</v>
      </c>
      <c r="E79" s="24">
        <v>46142</v>
      </c>
      <c r="F79">
        <v>250</v>
      </c>
    </row>
    <row r="80" spans="1:6">
      <c r="A80" t="s">
        <v>27</v>
      </c>
      <c r="B80" t="s">
        <v>127</v>
      </c>
      <c r="C80" t="s">
        <v>388</v>
      </c>
      <c r="D80" t="s">
        <v>379</v>
      </c>
      <c r="E80" s="24">
        <v>46142</v>
      </c>
      <c r="F80">
        <v>350</v>
      </c>
    </row>
    <row r="81" spans="1:6">
      <c r="A81" t="s">
        <v>27</v>
      </c>
      <c r="B81" t="s">
        <v>127</v>
      </c>
      <c r="C81" t="s">
        <v>388</v>
      </c>
      <c r="D81" t="s">
        <v>382</v>
      </c>
      <c r="E81" s="24">
        <v>46142</v>
      </c>
      <c r="F81">
        <v>200</v>
      </c>
    </row>
    <row r="82" spans="1:6">
      <c r="A82" t="s">
        <v>27</v>
      </c>
      <c r="B82" t="s">
        <v>127</v>
      </c>
      <c r="C82" t="s">
        <v>387</v>
      </c>
      <c r="D82" t="s">
        <v>379</v>
      </c>
      <c r="E82" s="24">
        <v>46142</v>
      </c>
      <c r="F82">
        <v>350</v>
      </c>
    </row>
    <row r="83" spans="1:6">
      <c r="A83" t="s">
        <v>27</v>
      </c>
      <c r="B83" t="s">
        <v>127</v>
      </c>
      <c r="C83" t="s">
        <v>387</v>
      </c>
      <c r="D83" t="s">
        <v>382</v>
      </c>
      <c r="E83" s="24">
        <v>46142</v>
      </c>
      <c r="F83">
        <v>200</v>
      </c>
    </row>
    <row r="84" spans="1:6">
      <c r="A84" t="s">
        <v>27</v>
      </c>
      <c r="B84" t="s">
        <v>127</v>
      </c>
      <c r="C84" t="s">
        <v>386</v>
      </c>
      <c r="D84" t="s">
        <v>379</v>
      </c>
      <c r="E84" s="24">
        <v>46142</v>
      </c>
      <c r="F84">
        <v>350</v>
      </c>
    </row>
    <row r="85" spans="1:6">
      <c r="A85" t="s">
        <v>27</v>
      </c>
      <c r="B85" t="s">
        <v>127</v>
      </c>
      <c r="C85" t="s">
        <v>386</v>
      </c>
      <c r="D85" t="s">
        <v>382</v>
      </c>
      <c r="E85" s="24">
        <v>46142</v>
      </c>
      <c r="F85">
        <v>200</v>
      </c>
    </row>
    <row r="86" spans="1:6">
      <c r="A86" t="s">
        <v>355</v>
      </c>
      <c r="F86">
        <v>34668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1557-4D25-46CA-B8EA-90D455A84ED5}">
  <dimension ref="A3:L12"/>
  <sheetViews>
    <sheetView workbookViewId="0">
      <selection activeCell="B8" sqref="B8"/>
    </sheetView>
  </sheetViews>
  <sheetFormatPr defaultRowHeight="15"/>
  <cols>
    <col min="1" max="1" width="27.85546875" bestFit="1" customWidth="1"/>
    <col min="2" max="2" width="24.42578125" bestFit="1" customWidth="1"/>
    <col min="3" max="3" width="9.7109375" bestFit="1" customWidth="1"/>
    <col min="4" max="5" width="11.5703125" bestFit="1" customWidth="1"/>
    <col min="6" max="6" width="9.7109375" bestFit="1" customWidth="1"/>
    <col min="7" max="7" width="8.5703125" bestFit="1" customWidth="1"/>
    <col min="8" max="8" width="9.42578125" bestFit="1" customWidth="1"/>
    <col min="9" max="9" width="8.42578125" bestFit="1" customWidth="1"/>
    <col min="10" max="10" width="9.5703125" bestFit="1" customWidth="1"/>
    <col min="11" max="11" width="10.7109375" bestFit="1" customWidth="1"/>
    <col min="12" max="14" width="11.85546875" bestFit="1" customWidth="1"/>
  </cols>
  <sheetData>
    <row r="3" spans="1:12">
      <c r="A3" s="22" t="s">
        <v>16</v>
      </c>
      <c r="B3" s="22" t="s">
        <v>356</v>
      </c>
      <c r="C3" s="22" t="s">
        <v>5</v>
      </c>
      <c r="D3" s="22" t="s">
        <v>4</v>
      </c>
      <c r="E3" s="22" t="s">
        <v>23</v>
      </c>
      <c r="F3" t="s">
        <v>357</v>
      </c>
      <c r="G3" t="s">
        <v>358</v>
      </c>
      <c r="H3" t="s">
        <v>359</v>
      </c>
      <c r="I3" t="s">
        <v>360</v>
      </c>
      <c r="J3" t="s">
        <v>361</v>
      </c>
      <c r="K3" t="s">
        <v>362</v>
      </c>
      <c r="L3" t="s">
        <v>363</v>
      </c>
    </row>
    <row r="4" spans="1:12">
      <c r="A4" s="23">
        <v>46142</v>
      </c>
      <c r="B4" t="s">
        <v>132</v>
      </c>
      <c r="C4" t="s">
        <v>127</v>
      </c>
      <c r="D4" t="s">
        <v>34</v>
      </c>
      <c r="E4" t="s">
        <v>22</v>
      </c>
      <c r="F4">
        <v>25</v>
      </c>
      <c r="G4">
        <v>103</v>
      </c>
      <c r="H4">
        <v>153</v>
      </c>
      <c r="I4">
        <v>161</v>
      </c>
      <c r="J4">
        <v>116</v>
      </c>
      <c r="K4">
        <v>55</v>
      </c>
      <c r="L4">
        <v>18</v>
      </c>
    </row>
    <row r="5" spans="1:12">
      <c r="A5" s="23">
        <v>46142</v>
      </c>
      <c r="B5" t="s">
        <v>132</v>
      </c>
      <c r="C5" t="s">
        <v>127</v>
      </c>
      <c r="D5" t="s">
        <v>63</v>
      </c>
      <c r="E5" t="s">
        <v>22</v>
      </c>
      <c r="F5">
        <v>15</v>
      </c>
      <c r="G5">
        <v>62</v>
      </c>
      <c r="H5">
        <v>89</v>
      </c>
      <c r="I5">
        <v>95</v>
      </c>
      <c r="J5">
        <v>67</v>
      </c>
      <c r="K5">
        <v>28</v>
      </c>
      <c r="L5">
        <v>11</v>
      </c>
    </row>
    <row r="6" spans="1:12">
      <c r="A6" s="23">
        <v>46142</v>
      </c>
      <c r="B6" t="s">
        <v>132</v>
      </c>
      <c r="C6" t="s">
        <v>127</v>
      </c>
      <c r="D6" t="s">
        <v>49</v>
      </c>
      <c r="E6" t="s">
        <v>22</v>
      </c>
      <c r="F6">
        <v>15</v>
      </c>
      <c r="G6">
        <v>62</v>
      </c>
      <c r="H6">
        <v>89</v>
      </c>
      <c r="I6">
        <v>95</v>
      </c>
      <c r="J6">
        <v>67</v>
      </c>
      <c r="K6">
        <v>28</v>
      </c>
      <c r="L6">
        <v>11</v>
      </c>
    </row>
    <row r="7" spans="1:12">
      <c r="A7" s="23">
        <v>46142</v>
      </c>
      <c r="B7" t="s">
        <v>132</v>
      </c>
      <c r="C7" t="s">
        <v>127</v>
      </c>
      <c r="D7" t="s">
        <v>58</v>
      </c>
      <c r="E7" t="s">
        <v>22</v>
      </c>
      <c r="F7">
        <v>15</v>
      </c>
      <c r="G7">
        <v>62</v>
      </c>
      <c r="H7">
        <v>89</v>
      </c>
      <c r="I7">
        <v>95</v>
      </c>
      <c r="J7">
        <v>67</v>
      </c>
      <c r="K7">
        <v>28</v>
      </c>
      <c r="L7">
        <v>11</v>
      </c>
    </row>
    <row r="8" spans="1:12">
      <c r="A8" s="23">
        <v>46142</v>
      </c>
      <c r="B8" t="s">
        <v>133</v>
      </c>
      <c r="C8" t="s">
        <v>127</v>
      </c>
      <c r="D8" t="s">
        <v>34</v>
      </c>
      <c r="E8" t="s">
        <v>22</v>
      </c>
      <c r="F8">
        <v>11</v>
      </c>
      <c r="G8">
        <v>41</v>
      </c>
      <c r="H8">
        <v>63</v>
      </c>
      <c r="I8">
        <v>68</v>
      </c>
      <c r="J8">
        <v>51</v>
      </c>
      <c r="K8">
        <v>26</v>
      </c>
      <c r="L8">
        <v>9</v>
      </c>
    </row>
    <row r="9" spans="1:12">
      <c r="A9" s="23">
        <v>46142</v>
      </c>
      <c r="B9" t="s">
        <v>133</v>
      </c>
      <c r="C9" t="s">
        <v>127</v>
      </c>
      <c r="D9" t="s">
        <v>63</v>
      </c>
      <c r="E9" t="s">
        <v>22</v>
      </c>
      <c r="F9">
        <v>7</v>
      </c>
      <c r="G9">
        <v>29</v>
      </c>
      <c r="H9">
        <v>43</v>
      </c>
      <c r="I9">
        <v>47</v>
      </c>
      <c r="J9">
        <v>32</v>
      </c>
      <c r="K9">
        <v>19</v>
      </c>
      <c r="L9">
        <v>6</v>
      </c>
    </row>
    <row r="10" spans="1:12">
      <c r="A10" s="23">
        <v>46142</v>
      </c>
      <c r="B10" t="s">
        <v>133</v>
      </c>
      <c r="C10" t="s">
        <v>127</v>
      </c>
      <c r="D10" t="s">
        <v>49</v>
      </c>
      <c r="E10" t="s">
        <v>22</v>
      </c>
      <c r="F10">
        <v>7</v>
      </c>
      <c r="G10">
        <v>29</v>
      </c>
      <c r="H10">
        <v>43</v>
      </c>
      <c r="I10">
        <v>47</v>
      </c>
      <c r="J10">
        <v>32</v>
      </c>
      <c r="K10">
        <v>19</v>
      </c>
      <c r="L10">
        <v>6</v>
      </c>
    </row>
    <row r="11" spans="1:12">
      <c r="A11" s="23">
        <v>46142</v>
      </c>
      <c r="B11" t="s">
        <v>133</v>
      </c>
      <c r="C11" t="s">
        <v>127</v>
      </c>
      <c r="D11" t="s">
        <v>58</v>
      </c>
      <c r="E11" t="s">
        <v>22</v>
      </c>
      <c r="F11">
        <v>7</v>
      </c>
      <c r="G11">
        <v>29</v>
      </c>
      <c r="H11">
        <v>43</v>
      </c>
      <c r="I11">
        <v>47</v>
      </c>
      <c r="J11">
        <v>32</v>
      </c>
      <c r="K11">
        <v>19</v>
      </c>
      <c r="L11">
        <v>6</v>
      </c>
    </row>
    <row r="12" spans="1:12">
      <c r="A12" s="23" t="s">
        <v>355</v>
      </c>
      <c r="F12">
        <v>102</v>
      </c>
      <c r="G12">
        <v>417</v>
      </c>
      <c r="H12">
        <v>612</v>
      </c>
      <c r="I12">
        <v>655</v>
      </c>
      <c r="J12">
        <v>464</v>
      </c>
      <c r="K12">
        <v>222</v>
      </c>
      <c r="L12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47154-6047-4D68-BB81-06D8601475EE}">
  <dimension ref="B2:V83"/>
  <sheetViews>
    <sheetView workbookViewId="0">
      <selection activeCell="G27" sqref="G27"/>
    </sheetView>
  </sheetViews>
  <sheetFormatPr defaultRowHeight="14.25"/>
  <cols>
    <col min="1" max="1" width="9.140625" style="27"/>
    <col min="2" max="2" width="8.5703125" style="27" bestFit="1" customWidth="1"/>
    <col min="3" max="3" width="23.28515625" style="27" bestFit="1" customWidth="1"/>
    <col min="4" max="4" width="8.28515625" style="27" bestFit="1" customWidth="1"/>
    <col min="5" max="5" width="10.5703125" style="27" bestFit="1" customWidth="1"/>
    <col min="6" max="6" width="11.7109375" style="27" bestFit="1" customWidth="1"/>
    <col min="7" max="7" width="11.85546875" style="27" bestFit="1" customWidth="1"/>
    <col min="8" max="8" width="9.140625" style="27"/>
    <col min="9" max="9" width="5.5703125" style="27" bestFit="1" customWidth="1"/>
    <col min="10" max="10" width="4.42578125" style="27" bestFit="1" customWidth="1"/>
    <col min="11" max="11" width="5" style="27" bestFit="1" customWidth="1"/>
    <col min="12" max="12" width="4.42578125" style="27" bestFit="1" customWidth="1"/>
    <col min="13" max="13" width="5.5703125" style="27" bestFit="1" customWidth="1"/>
    <col min="14" max="14" width="5.85546875" style="27" bestFit="1" customWidth="1"/>
    <col min="15" max="15" width="7.140625" style="27" bestFit="1" customWidth="1"/>
    <col min="16" max="16" width="9.140625" style="27" bestFit="1" customWidth="1"/>
    <col min="17" max="18" width="5.5703125" style="27" bestFit="1" customWidth="1"/>
    <col min="19" max="16384" width="9.140625" style="27"/>
  </cols>
  <sheetData>
    <row r="2" spans="2:22">
      <c r="B2" s="27" t="s">
        <v>439</v>
      </c>
      <c r="C2" s="27" t="s">
        <v>356</v>
      </c>
      <c r="D2" s="27" t="s">
        <v>440</v>
      </c>
      <c r="E2" s="27" t="s">
        <v>441</v>
      </c>
      <c r="F2" s="27" t="s">
        <v>442</v>
      </c>
      <c r="G2" s="27" t="s">
        <v>443</v>
      </c>
      <c r="I2" s="27" t="s">
        <v>7</v>
      </c>
      <c r="J2" s="27" t="s">
        <v>8</v>
      </c>
      <c r="K2" s="27" t="s">
        <v>9</v>
      </c>
      <c r="L2" s="27" t="s">
        <v>10</v>
      </c>
      <c r="M2" s="27" t="s">
        <v>11</v>
      </c>
      <c r="N2" s="27" t="s">
        <v>444</v>
      </c>
      <c r="O2" s="27" t="s">
        <v>445</v>
      </c>
      <c r="P2" s="27" t="s">
        <v>0</v>
      </c>
    </row>
    <row r="3" spans="2:22">
      <c r="B3" s="27" t="s">
        <v>115</v>
      </c>
      <c r="C3" s="41" t="s">
        <v>163</v>
      </c>
      <c r="D3" s="27">
        <v>17.5</v>
      </c>
      <c r="E3" s="27" t="s">
        <v>117</v>
      </c>
      <c r="F3" s="42">
        <v>46111</v>
      </c>
      <c r="G3" s="27" t="s">
        <v>352</v>
      </c>
      <c r="I3" s="27">
        <v>13</v>
      </c>
      <c r="J3" s="27">
        <v>52</v>
      </c>
      <c r="K3" s="27">
        <v>156</v>
      </c>
      <c r="L3" s="27">
        <v>161</v>
      </c>
      <c r="M3" s="27">
        <v>126</v>
      </c>
      <c r="N3" s="27">
        <v>74</v>
      </c>
      <c r="O3" s="27">
        <v>23</v>
      </c>
      <c r="P3" s="27">
        <f>SUM(I3:O3)</f>
        <v>605</v>
      </c>
      <c r="Q3" s="27">
        <v>600</v>
      </c>
      <c r="R3" s="27">
        <f>Q3-P3</f>
        <v>-5</v>
      </c>
      <c r="U3" s="27">
        <v>600</v>
      </c>
      <c r="V3" s="27">
        <f>U3-P3</f>
        <v>-5</v>
      </c>
    </row>
    <row r="4" spans="2:22">
      <c r="B4" s="27" t="s">
        <v>115</v>
      </c>
      <c r="C4" s="41" t="s">
        <v>163</v>
      </c>
      <c r="D4" s="27">
        <v>17.5</v>
      </c>
      <c r="E4" s="27" t="s">
        <v>123</v>
      </c>
      <c r="F4" s="42">
        <v>46111</v>
      </c>
      <c r="G4" s="27" t="s">
        <v>352</v>
      </c>
      <c r="I4" s="27">
        <v>16</v>
      </c>
      <c r="J4" s="27">
        <v>74</v>
      </c>
      <c r="K4" s="27">
        <v>210</v>
      </c>
      <c r="L4" s="27">
        <v>217</v>
      </c>
      <c r="M4" s="27">
        <v>172</v>
      </c>
      <c r="N4" s="27">
        <v>99</v>
      </c>
      <c r="O4" s="27">
        <v>33</v>
      </c>
      <c r="P4" s="27">
        <f t="shared" ref="P4:P11" si="0">SUM(I4:O4)</f>
        <v>821</v>
      </c>
      <c r="Q4" s="27">
        <v>800</v>
      </c>
      <c r="R4" s="27">
        <f t="shared" ref="R4:R67" si="1">Q4-P4</f>
        <v>-21</v>
      </c>
      <c r="U4" s="27">
        <v>800</v>
      </c>
      <c r="V4" s="27">
        <f t="shared" ref="V4:V67" si="2">U4-P4</f>
        <v>-21</v>
      </c>
    </row>
    <row r="5" spans="2:22">
      <c r="B5" s="27" t="s">
        <v>115</v>
      </c>
      <c r="C5" s="41" t="s">
        <v>119</v>
      </c>
      <c r="D5" s="27">
        <v>17.5</v>
      </c>
      <c r="E5" s="27" t="s">
        <v>117</v>
      </c>
      <c r="F5" s="43">
        <v>46143</v>
      </c>
      <c r="G5" s="27" t="s">
        <v>352</v>
      </c>
      <c r="I5" s="27">
        <v>3</v>
      </c>
      <c r="J5" s="27">
        <v>22</v>
      </c>
      <c r="K5" s="27">
        <v>28</v>
      </c>
      <c r="L5" s="27">
        <v>25</v>
      </c>
      <c r="M5" s="27">
        <v>14</v>
      </c>
      <c r="N5" s="27">
        <v>6</v>
      </c>
      <c r="O5" s="27">
        <v>2</v>
      </c>
      <c r="P5" s="27">
        <f t="shared" si="0"/>
        <v>100</v>
      </c>
      <c r="Q5" s="27">
        <v>100</v>
      </c>
      <c r="R5" s="27">
        <f t="shared" si="1"/>
        <v>0</v>
      </c>
      <c r="U5" s="27">
        <v>100</v>
      </c>
      <c r="V5" s="27">
        <f t="shared" si="2"/>
        <v>0</v>
      </c>
    </row>
    <row r="6" spans="2:22">
      <c r="B6" s="27" t="s">
        <v>115</v>
      </c>
      <c r="C6" s="41" t="s">
        <v>119</v>
      </c>
      <c r="D6" s="27">
        <v>17.5</v>
      </c>
      <c r="E6" s="27" t="s">
        <v>123</v>
      </c>
      <c r="F6" s="43">
        <v>46143</v>
      </c>
      <c r="G6" s="27" t="s">
        <v>352</v>
      </c>
      <c r="I6" s="27">
        <v>3</v>
      </c>
      <c r="J6" s="27">
        <v>22</v>
      </c>
      <c r="K6" s="27">
        <v>28</v>
      </c>
      <c r="L6" s="27">
        <v>25</v>
      </c>
      <c r="M6" s="27">
        <v>14</v>
      </c>
      <c r="N6" s="27">
        <v>6</v>
      </c>
      <c r="O6" s="27">
        <v>2</v>
      </c>
      <c r="P6" s="27">
        <f t="shared" si="0"/>
        <v>100</v>
      </c>
      <c r="Q6" s="27">
        <v>100</v>
      </c>
      <c r="R6" s="27">
        <f t="shared" si="1"/>
        <v>0</v>
      </c>
      <c r="U6" s="27">
        <v>100</v>
      </c>
      <c r="V6" s="27">
        <f t="shared" si="2"/>
        <v>0</v>
      </c>
    </row>
    <row r="7" spans="2:22">
      <c r="B7" s="27" t="s">
        <v>115</v>
      </c>
      <c r="C7" s="41" t="s">
        <v>166</v>
      </c>
      <c r="D7" s="27">
        <v>17.5</v>
      </c>
      <c r="E7" s="27" t="s">
        <v>117</v>
      </c>
      <c r="F7" s="42">
        <v>46111</v>
      </c>
      <c r="G7" s="27" t="s">
        <v>352</v>
      </c>
      <c r="I7" s="27">
        <v>5</v>
      </c>
      <c r="J7" s="27">
        <v>25</v>
      </c>
      <c r="K7" s="27">
        <v>63</v>
      </c>
      <c r="L7" s="27">
        <v>67</v>
      </c>
      <c r="M7" s="27">
        <v>55</v>
      </c>
      <c r="N7" s="27">
        <v>29</v>
      </c>
      <c r="O7" s="27">
        <v>11</v>
      </c>
      <c r="P7" s="27">
        <f t="shared" si="0"/>
        <v>255</v>
      </c>
      <c r="Q7" s="27">
        <v>260</v>
      </c>
      <c r="R7" s="27">
        <f t="shared" si="1"/>
        <v>5</v>
      </c>
      <c r="U7" s="27">
        <v>260</v>
      </c>
      <c r="V7" s="27">
        <f t="shared" si="2"/>
        <v>5</v>
      </c>
    </row>
    <row r="8" spans="2:22">
      <c r="B8" s="27" t="s">
        <v>115</v>
      </c>
      <c r="C8" s="41" t="s">
        <v>166</v>
      </c>
      <c r="D8" s="27">
        <v>17.5</v>
      </c>
      <c r="E8" s="27" t="s">
        <v>123</v>
      </c>
      <c r="F8" s="42">
        <v>46111</v>
      </c>
      <c r="G8" s="27" t="s">
        <v>352</v>
      </c>
      <c r="I8" s="27">
        <v>6</v>
      </c>
      <c r="J8" s="27">
        <v>25</v>
      </c>
      <c r="K8" s="27">
        <v>71</v>
      </c>
      <c r="L8" s="27">
        <v>74</v>
      </c>
      <c r="M8" s="27">
        <v>59</v>
      </c>
      <c r="N8" s="27">
        <v>33</v>
      </c>
      <c r="O8" s="27">
        <v>11</v>
      </c>
      <c r="P8" s="27">
        <f t="shared" si="0"/>
        <v>279</v>
      </c>
      <c r="Q8" s="27">
        <v>300</v>
      </c>
      <c r="R8" s="27">
        <f t="shared" si="1"/>
        <v>21</v>
      </c>
      <c r="U8" s="27">
        <v>300</v>
      </c>
      <c r="V8" s="27">
        <f t="shared" si="2"/>
        <v>21</v>
      </c>
    </row>
    <row r="9" spans="2:22">
      <c r="B9" s="27" t="s">
        <v>115</v>
      </c>
      <c r="C9" s="41" t="s">
        <v>120</v>
      </c>
      <c r="D9" s="27">
        <v>17.5</v>
      </c>
      <c r="E9" s="27" t="s">
        <v>117</v>
      </c>
      <c r="F9" s="43">
        <v>46143</v>
      </c>
      <c r="G9" s="27" t="s">
        <v>352</v>
      </c>
      <c r="I9" s="27">
        <v>16</v>
      </c>
      <c r="J9" s="27">
        <v>56</v>
      </c>
      <c r="K9" s="27">
        <v>120</v>
      </c>
      <c r="L9" s="27">
        <v>114</v>
      </c>
      <c r="M9" s="27">
        <v>66</v>
      </c>
      <c r="N9" s="27">
        <v>22</v>
      </c>
      <c r="O9" s="27">
        <v>6</v>
      </c>
      <c r="P9" s="27">
        <f t="shared" si="0"/>
        <v>400</v>
      </c>
      <c r="Q9" s="27">
        <v>400</v>
      </c>
      <c r="R9" s="27">
        <f t="shared" si="1"/>
        <v>0</v>
      </c>
      <c r="U9" s="27">
        <v>400</v>
      </c>
      <c r="V9" s="27">
        <f t="shared" si="2"/>
        <v>0</v>
      </c>
    </row>
    <row r="10" spans="2:22">
      <c r="B10" s="27" t="s">
        <v>115</v>
      </c>
      <c r="C10" s="41" t="s">
        <v>120</v>
      </c>
      <c r="D10" s="27">
        <v>17.5</v>
      </c>
      <c r="E10" s="27" t="s">
        <v>123</v>
      </c>
      <c r="F10" s="43">
        <v>46143</v>
      </c>
      <c r="G10" s="27" t="s">
        <v>352</v>
      </c>
      <c r="I10" s="27">
        <v>16</v>
      </c>
      <c r="J10" s="27">
        <v>56</v>
      </c>
      <c r="K10" s="27">
        <v>120</v>
      </c>
      <c r="L10" s="27">
        <v>114</v>
      </c>
      <c r="M10" s="27">
        <v>66</v>
      </c>
      <c r="N10" s="27">
        <v>22</v>
      </c>
      <c r="O10" s="27">
        <v>6</v>
      </c>
      <c r="P10" s="27">
        <f t="shared" si="0"/>
        <v>400</v>
      </c>
      <c r="Q10" s="27">
        <v>400</v>
      </c>
      <c r="R10" s="27">
        <f t="shared" si="1"/>
        <v>0</v>
      </c>
      <c r="U10" s="27">
        <v>400</v>
      </c>
      <c r="V10" s="27">
        <f t="shared" si="2"/>
        <v>0</v>
      </c>
    </row>
    <row r="11" spans="2:22">
      <c r="B11" s="27" t="s">
        <v>115</v>
      </c>
      <c r="C11" s="41" t="s">
        <v>446</v>
      </c>
      <c r="D11" s="27">
        <v>17.5</v>
      </c>
      <c r="E11" s="27" t="s">
        <v>123</v>
      </c>
      <c r="F11" s="43">
        <v>46143</v>
      </c>
      <c r="G11" s="27" t="s">
        <v>352</v>
      </c>
      <c r="I11" s="27">
        <v>11</v>
      </c>
      <c r="J11" s="27">
        <v>25</v>
      </c>
      <c r="K11" s="27">
        <v>76</v>
      </c>
      <c r="L11" s="27">
        <v>81</v>
      </c>
      <c r="M11" s="27">
        <v>44</v>
      </c>
      <c r="N11" s="27">
        <v>16</v>
      </c>
      <c r="O11" s="27">
        <v>5</v>
      </c>
      <c r="P11" s="27">
        <f t="shared" si="0"/>
        <v>258</v>
      </c>
      <c r="Q11" s="27">
        <v>258</v>
      </c>
      <c r="R11" s="27">
        <f t="shared" si="1"/>
        <v>0</v>
      </c>
      <c r="U11" s="27">
        <v>258</v>
      </c>
      <c r="V11" s="27">
        <f t="shared" si="2"/>
        <v>0</v>
      </c>
    </row>
    <row r="12" spans="2:22">
      <c r="B12" s="44" t="s">
        <v>33</v>
      </c>
      <c r="C12" s="41" t="s">
        <v>447</v>
      </c>
      <c r="D12" s="44">
        <v>18.91</v>
      </c>
      <c r="E12" s="44" t="s">
        <v>34</v>
      </c>
      <c r="F12" s="45">
        <v>46142</v>
      </c>
      <c r="G12" s="44" t="s">
        <v>351</v>
      </c>
      <c r="H12" s="44"/>
      <c r="I12" s="44"/>
      <c r="J12" s="44"/>
      <c r="K12" s="44"/>
      <c r="L12" s="44">
        <v>350</v>
      </c>
      <c r="M12" s="44"/>
      <c r="N12" s="44"/>
      <c r="O12" s="44"/>
      <c r="P12" s="44">
        <f t="shared" ref="P12:P43" si="3">SUM(I12:O12)</f>
        <v>350</v>
      </c>
      <c r="Q12" s="44">
        <v>350</v>
      </c>
      <c r="R12" s="44">
        <f t="shared" si="1"/>
        <v>0</v>
      </c>
      <c r="U12" s="27">
        <v>350</v>
      </c>
      <c r="V12" s="27">
        <f t="shared" si="2"/>
        <v>0</v>
      </c>
    </row>
    <row r="13" spans="2:22">
      <c r="B13" s="44" t="s">
        <v>33</v>
      </c>
      <c r="C13" s="41" t="s">
        <v>447</v>
      </c>
      <c r="D13" s="44">
        <v>18.91</v>
      </c>
      <c r="E13" s="44" t="s">
        <v>58</v>
      </c>
      <c r="F13" s="45">
        <v>46142</v>
      </c>
      <c r="G13" s="44" t="s">
        <v>351</v>
      </c>
      <c r="H13" s="44"/>
      <c r="I13" s="44"/>
      <c r="J13" s="44"/>
      <c r="K13" s="44"/>
      <c r="L13" s="44">
        <v>300</v>
      </c>
      <c r="M13" s="44"/>
      <c r="N13" s="44"/>
      <c r="O13" s="44"/>
      <c r="P13" s="44">
        <f t="shared" si="3"/>
        <v>300</v>
      </c>
      <c r="Q13" s="44">
        <v>300</v>
      </c>
      <c r="R13" s="44">
        <f t="shared" si="1"/>
        <v>0</v>
      </c>
      <c r="U13" s="27">
        <v>300</v>
      </c>
      <c r="V13" s="27">
        <f t="shared" si="2"/>
        <v>0</v>
      </c>
    </row>
    <row r="14" spans="2:22">
      <c r="B14" s="44" t="s">
        <v>33</v>
      </c>
      <c r="C14" s="41" t="s">
        <v>447</v>
      </c>
      <c r="D14" s="44">
        <v>18.91</v>
      </c>
      <c r="E14" s="44" t="s">
        <v>63</v>
      </c>
      <c r="F14" s="45">
        <v>46142</v>
      </c>
      <c r="G14" s="44" t="s">
        <v>351</v>
      </c>
      <c r="H14" s="44"/>
      <c r="I14" s="44"/>
      <c r="J14" s="44"/>
      <c r="K14" s="44"/>
      <c r="L14" s="44">
        <v>250</v>
      </c>
      <c r="M14" s="44"/>
      <c r="N14" s="44"/>
      <c r="O14" s="44"/>
      <c r="P14" s="44">
        <f t="shared" si="3"/>
        <v>250</v>
      </c>
      <c r="Q14" s="44">
        <v>250</v>
      </c>
      <c r="R14" s="44">
        <f t="shared" si="1"/>
        <v>0</v>
      </c>
      <c r="U14" s="27">
        <v>250</v>
      </c>
      <c r="V14" s="27">
        <f t="shared" si="2"/>
        <v>0</v>
      </c>
    </row>
    <row r="15" spans="2:22">
      <c r="B15" s="44" t="s">
        <v>33</v>
      </c>
      <c r="C15" s="41" t="s">
        <v>448</v>
      </c>
      <c r="D15" s="44">
        <v>18.91</v>
      </c>
      <c r="E15" s="44" t="s">
        <v>34</v>
      </c>
      <c r="F15" s="45">
        <v>46142</v>
      </c>
      <c r="G15" s="44" t="s">
        <v>351</v>
      </c>
      <c r="H15" s="44"/>
      <c r="I15" s="44"/>
      <c r="J15" s="44"/>
      <c r="K15" s="44"/>
      <c r="L15" s="44">
        <v>1000</v>
      </c>
      <c r="M15" s="44"/>
      <c r="N15" s="44"/>
      <c r="O15" s="44"/>
      <c r="P15" s="44">
        <f t="shared" si="3"/>
        <v>1000</v>
      </c>
      <c r="Q15" s="44">
        <v>1000</v>
      </c>
      <c r="R15" s="44">
        <f t="shared" si="1"/>
        <v>0</v>
      </c>
      <c r="U15" s="27">
        <v>1000</v>
      </c>
      <c r="V15" s="27">
        <f t="shared" si="2"/>
        <v>0</v>
      </c>
    </row>
    <row r="16" spans="2:22">
      <c r="B16" s="44" t="s">
        <v>33</v>
      </c>
      <c r="C16" s="41" t="s">
        <v>448</v>
      </c>
      <c r="D16" s="44">
        <v>18.91</v>
      </c>
      <c r="E16" s="44" t="s">
        <v>58</v>
      </c>
      <c r="F16" s="45">
        <v>46142</v>
      </c>
      <c r="G16" s="44" t="s">
        <v>351</v>
      </c>
      <c r="H16" s="44"/>
      <c r="I16" s="44"/>
      <c r="J16" s="44"/>
      <c r="K16" s="44"/>
      <c r="L16" s="44">
        <v>700</v>
      </c>
      <c r="M16" s="44"/>
      <c r="N16" s="44"/>
      <c r="O16" s="44"/>
      <c r="P16" s="44">
        <f t="shared" si="3"/>
        <v>700</v>
      </c>
      <c r="Q16" s="44">
        <v>700</v>
      </c>
      <c r="R16" s="44">
        <f t="shared" si="1"/>
        <v>0</v>
      </c>
      <c r="U16" s="27">
        <v>700</v>
      </c>
      <c r="V16" s="27">
        <f t="shared" si="2"/>
        <v>0</v>
      </c>
    </row>
    <row r="17" spans="2:22">
      <c r="B17" s="44" t="s">
        <v>33</v>
      </c>
      <c r="C17" s="41" t="s">
        <v>448</v>
      </c>
      <c r="D17" s="44">
        <v>18.91</v>
      </c>
      <c r="E17" s="44" t="s">
        <v>63</v>
      </c>
      <c r="F17" s="45">
        <v>46142</v>
      </c>
      <c r="G17" s="44" t="s">
        <v>351</v>
      </c>
      <c r="H17" s="44"/>
      <c r="I17" s="44"/>
      <c r="J17" s="44"/>
      <c r="K17" s="44"/>
      <c r="L17" s="44">
        <v>800</v>
      </c>
      <c r="M17" s="44"/>
      <c r="N17" s="44"/>
      <c r="O17" s="44"/>
      <c r="P17" s="44">
        <f t="shared" si="3"/>
        <v>800</v>
      </c>
      <c r="Q17" s="44">
        <v>800</v>
      </c>
      <c r="R17" s="44">
        <f t="shared" si="1"/>
        <v>0</v>
      </c>
      <c r="U17" s="27">
        <v>800</v>
      </c>
      <c r="V17" s="27">
        <f t="shared" si="2"/>
        <v>0</v>
      </c>
    </row>
    <row r="18" spans="2:22">
      <c r="B18" s="27" t="s">
        <v>73</v>
      </c>
      <c r="C18" s="27" t="s">
        <v>113</v>
      </c>
      <c r="D18" s="27">
        <v>15.5</v>
      </c>
      <c r="E18" s="27" t="s">
        <v>34</v>
      </c>
      <c r="F18" s="42">
        <v>46142</v>
      </c>
      <c r="G18" s="27" t="s">
        <v>352</v>
      </c>
      <c r="I18" s="27">
        <v>45</v>
      </c>
      <c r="J18" s="27">
        <v>169</v>
      </c>
      <c r="K18" s="27">
        <v>311</v>
      </c>
      <c r="L18" s="27">
        <v>381</v>
      </c>
      <c r="M18" s="27">
        <v>245</v>
      </c>
      <c r="N18" s="27">
        <v>124</v>
      </c>
      <c r="O18" s="27">
        <v>30</v>
      </c>
      <c r="P18" s="27">
        <f t="shared" si="3"/>
        <v>1305</v>
      </c>
      <c r="Q18" s="27">
        <v>1300</v>
      </c>
      <c r="R18" s="27">
        <f t="shared" si="1"/>
        <v>-5</v>
      </c>
      <c r="U18" s="27">
        <v>1300</v>
      </c>
      <c r="V18" s="27">
        <f t="shared" si="2"/>
        <v>-5</v>
      </c>
    </row>
    <row r="19" spans="2:22">
      <c r="B19" s="27" t="s">
        <v>73</v>
      </c>
      <c r="C19" s="27" t="s">
        <v>113</v>
      </c>
      <c r="D19" s="27">
        <v>15.5</v>
      </c>
      <c r="E19" s="27" t="s">
        <v>63</v>
      </c>
      <c r="F19" s="42">
        <v>46142</v>
      </c>
      <c r="G19" s="27" t="s">
        <v>352</v>
      </c>
      <c r="I19" s="27">
        <v>40</v>
      </c>
      <c r="J19" s="27">
        <v>132</v>
      </c>
      <c r="K19" s="27">
        <v>275</v>
      </c>
      <c r="L19" s="27">
        <v>336</v>
      </c>
      <c r="M19" s="27">
        <v>218</v>
      </c>
      <c r="N19" s="27">
        <v>128</v>
      </c>
      <c r="O19" s="27">
        <v>27</v>
      </c>
      <c r="P19" s="27">
        <f t="shared" si="3"/>
        <v>1156</v>
      </c>
      <c r="Q19" s="27">
        <v>1200</v>
      </c>
      <c r="R19" s="27">
        <f t="shared" si="1"/>
        <v>44</v>
      </c>
      <c r="U19" s="27">
        <v>1200</v>
      </c>
      <c r="V19" s="27">
        <f t="shared" si="2"/>
        <v>44</v>
      </c>
    </row>
    <row r="20" spans="2:22">
      <c r="B20" s="27" t="s">
        <v>73</v>
      </c>
      <c r="C20" s="27" t="s">
        <v>113</v>
      </c>
      <c r="D20" s="27">
        <v>15.5</v>
      </c>
      <c r="E20" s="27" t="s">
        <v>49</v>
      </c>
      <c r="F20" s="42">
        <v>46142</v>
      </c>
      <c r="G20" s="27" t="s">
        <v>352</v>
      </c>
      <c r="I20" s="27">
        <v>28</v>
      </c>
      <c r="J20" s="27">
        <v>68</v>
      </c>
      <c r="K20" s="27">
        <v>207</v>
      </c>
      <c r="L20" s="27">
        <v>237</v>
      </c>
      <c r="M20" s="27">
        <v>161</v>
      </c>
      <c r="N20" s="27">
        <v>90</v>
      </c>
      <c r="O20" s="27">
        <v>19</v>
      </c>
      <c r="P20" s="27">
        <f t="shared" si="3"/>
        <v>810</v>
      </c>
      <c r="Q20" s="27">
        <v>800</v>
      </c>
      <c r="R20" s="27">
        <f t="shared" si="1"/>
        <v>-10</v>
      </c>
      <c r="U20" s="27">
        <v>800</v>
      </c>
      <c r="V20" s="27">
        <f t="shared" si="2"/>
        <v>-10</v>
      </c>
    </row>
    <row r="21" spans="2:22">
      <c r="B21" s="27" t="s">
        <v>73</v>
      </c>
      <c r="C21" s="27" t="s">
        <v>113</v>
      </c>
      <c r="D21" s="27">
        <v>15.5</v>
      </c>
      <c r="E21" s="27" t="s">
        <v>58</v>
      </c>
      <c r="F21" s="42">
        <v>46142</v>
      </c>
      <c r="G21" s="27" t="s">
        <v>352</v>
      </c>
      <c r="I21" s="27">
        <v>28</v>
      </c>
      <c r="J21" s="27">
        <v>68</v>
      </c>
      <c r="K21" s="27">
        <v>207</v>
      </c>
      <c r="L21" s="27">
        <v>237</v>
      </c>
      <c r="M21" s="27">
        <v>161</v>
      </c>
      <c r="N21" s="27">
        <v>90</v>
      </c>
      <c r="O21" s="27">
        <v>19</v>
      </c>
      <c r="P21" s="27">
        <f t="shared" si="3"/>
        <v>810</v>
      </c>
      <c r="Q21" s="27">
        <v>800</v>
      </c>
      <c r="R21" s="27">
        <f t="shared" si="1"/>
        <v>-10</v>
      </c>
      <c r="U21" s="27">
        <v>800</v>
      </c>
      <c r="V21" s="27">
        <f t="shared" si="2"/>
        <v>-10</v>
      </c>
    </row>
    <row r="22" spans="2:22">
      <c r="B22" s="27" t="s">
        <v>93</v>
      </c>
      <c r="C22" s="27" t="s">
        <v>154</v>
      </c>
      <c r="D22" s="27">
        <v>20.86</v>
      </c>
      <c r="E22" s="27" t="s">
        <v>34</v>
      </c>
      <c r="F22" s="42">
        <v>46142</v>
      </c>
      <c r="G22" s="27" t="s">
        <v>353</v>
      </c>
      <c r="I22" s="27">
        <v>23</v>
      </c>
      <c r="J22" s="27">
        <v>117</v>
      </c>
      <c r="K22" s="27">
        <v>324</v>
      </c>
      <c r="L22" s="27">
        <v>381</v>
      </c>
      <c r="M22" s="27">
        <v>244</v>
      </c>
      <c r="N22" s="27">
        <v>159</v>
      </c>
      <c r="O22" s="27">
        <v>50</v>
      </c>
      <c r="P22" s="27">
        <f t="shared" si="3"/>
        <v>1298</v>
      </c>
      <c r="Q22" s="27">
        <v>1300</v>
      </c>
      <c r="R22" s="27">
        <f t="shared" si="1"/>
        <v>2</v>
      </c>
      <c r="U22" s="27">
        <v>1300</v>
      </c>
      <c r="V22" s="27">
        <f t="shared" si="2"/>
        <v>2</v>
      </c>
    </row>
    <row r="23" spans="2:22">
      <c r="B23" s="27" t="s">
        <v>93</v>
      </c>
      <c r="C23" s="27" t="s">
        <v>154</v>
      </c>
      <c r="D23" s="27">
        <v>20.86</v>
      </c>
      <c r="E23" s="27" t="s">
        <v>63</v>
      </c>
      <c r="F23" s="42">
        <v>46142</v>
      </c>
      <c r="G23" s="27" t="s">
        <v>353</v>
      </c>
      <c r="I23" s="27">
        <v>29</v>
      </c>
      <c r="J23" s="27">
        <v>109</v>
      </c>
      <c r="K23" s="27">
        <v>273</v>
      </c>
      <c r="L23" s="27">
        <v>320</v>
      </c>
      <c r="M23" s="27">
        <v>222</v>
      </c>
      <c r="N23" s="27">
        <v>142</v>
      </c>
      <c r="O23" s="27">
        <v>44</v>
      </c>
      <c r="P23" s="27">
        <f t="shared" si="3"/>
        <v>1139</v>
      </c>
      <c r="Q23" s="27">
        <v>1200</v>
      </c>
      <c r="R23" s="27">
        <f t="shared" si="1"/>
        <v>61</v>
      </c>
      <c r="U23" s="27">
        <v>1200</v>
      </c>
      <c r="V23" s="27">
        <f t="shared" si="2"/>
        <v>61</v>
      </c>
    </row>
    <row r="24" spans="2:22">
      <c r="B24" s="27" t="s">
        <v>93</v>
      </c>
      <c r="C24" s="27" t="s">
        <v>154</v>
      </c>
      <c r="D24" s="27">
        <v>20.86</v>
      </c>
      <c r="E24" s="27" t="s">
        <v>49</v>
      </c>
      <c r="F24" s="42">
        <v>46142</v>
      </c>
      <c r="G24" s="27" t="s">
        <v>353</v>
      </c>
      <c r="I24" s="27">
        <v>20</v>
      </c>
      <c r="J24" s="27">
        <v>74</v>
      </c>
      <c r="K24" s="27">
        <v>193</v>
      </c>
      <c r="L24" s="27">
        <v>224</v>
      </c>
      <c r="M24" s="27">
        <v>156</v>
      </c>
      <c r="N24" s="27">
        <v>103</v>
      </c>
      <c r="O24" s="27">
        <v>31</v>
      </c>
      <c r="P24" s="27">
        <f t="shared" si="3"/>
        <v>801</v>
      </c>
      <c r="Q24" s="27">
        <v>800</v>
      </c>
      <c r="R24" s="27">
        <f t="shared" si="1"/>
        <v>-1</v>
      </c>
      <c r="U24" s="27">
        <v>800</v>
      </c>
      <c r="V24" s="27">
        <f t="shared" si="2"/>
        <v>-1</v>
      </c>
    </row>
    <row r="25" spans="2:22">
      <c r="B25" s="27" t="s">
        <v>93</v>
      </c>
      <c r="C25" s="27" t="s">
        <v>154</v>
      </c>
      <c r="D25" s="27">
        <v>20.86</v>
      </c>
      <c r="E25" s="27" t="s">
        <v>58</v>
      </c>
      <c r="F25" s="42">
        <v>46142</v>
      </c>
      <c r="G25" s="27" t="s">
        <v>353</v>
      </c>
      <c r="I25" s="27">
        <v>20</v>
      </c>
      <c r="J25" s="27">
        <v>74</v>
      </c>
      <c r="K25" s="27">
        <v>193</v>
      </c>
      <c r="L25" s="27">
        <v>224</v>
      </c>
      <c r="M25" s="27">
        <v>156</v>
      </c>
      <c r="N25" s="27">
        <v>103</v>
      </c>
      <c r="O25" s="27">
        <v>31</v>
      </c>
      <c r="P25" s="27">
        <f t="shared" si="3"/>
        <v>801</v>
      </c>
      <c r="Q25" s="27">
        <v>800</v>
      </c>
      <c r="R25" s="27">
        <f t="shared" si="1"/>
        <v>-1</v>
      </c>
      <c r="U25" s="27">
        <v>800</v>
      </c>
      <c r="V25" s="27">
        <f t="shared" si="2"/>
        <v>-1</v>
      </c>
    </row>
    <row r="26" spans="2:22">
      <c r="B26" s="27" t="s">
        <v>127</v>
      </c>
      <c r="C26" s="27" t="s">
        <v>132</v>
      </c>
      <c r="D26" s="27">
        <v>22.45</v>
      </c>
      <c r="E26" s="27" t="s">
        <v>34</v>
      </c>
      <c r="F26" s="42">
        <v>46142</v>
      </c>
      <c r="G26" s="27" t="s">
        <v>354</v>
      </c>
      <c r="I26" s="27">
        <v>25</v>
      </c>
      <c r="J26" s="27">
        <v>103</v>
      </c>
      <c r="K26" s="27">
        <v>153</v>
      </c>
      <c r="L26" s="27">
        <v>161</v>
      </c>
      <c r="M26" s="27">
        <v>116</v>
      </c>
      <c r="N26" s="27">
        <v>55</v>
      </c>
      <c r="O26" s="27">
        <v>18</v>
      </c>
      <c r="P26" s="27">
        <f t="shared" si="3"/>
        <v>631</v>
      </c>
      <c r="Q26" s="27">
        <v>650</v>
      </c>
      <c r="R26" s="27">
        <f t="shared" si="1"/>
        <v>19</v>
      </c>
      <c r="U26" s="27">
        <v>650</v>
      </c>
      <c r="V26" s="27">
        <f t="shared" si="2"/>
        <v>19</v>
      </c>
    </row>
    <row r="27" spans="2:22">
      <c r="B27" s="27" t="s">
        <v>127</v>
      </c>
      <c r="C27" s="27" t="s">
        <v>132</v>
      </c>
      <c r="D27" s="27">
        <v>22.45</v>
      </c>
      <c r="E27" s="27" t="s">
        <v>63</v>
      </c>
      <c r="F27" s="42">
        <v>46142</v>
      </c>
      <c r="G27" s="27" t="s">
        <v>354</v>
      </c>
      <c r="I27" s="27">
        <v>15</v>
      </c>
      <c r="J27" s="27">
        <v>62</v>
      </c>
      <c r="K27" s="27">
        <v>89</v>
      </c>
      <c r="L27" s="27">
        <v>95</v>
      </c>
      <c r="M27" s="27">
        <v>67</v>
      </c>
      <c r="N27" s="27">
        <v>28</v>
      </c>
      <c r="O27" s="27">
        <v>11</v>
      </c>
      <c r="P27" s="27">
        <f t="shared" si="3"/>
        <v>367</v>
      </c>
      <c r="Q27" s="27">
        <v>350</v>
      </c>
      <c r="R27" s="27">
        <f t="shared" si="1"/>
        <v>-17</v>
      </c>
      <c r="U27" s="27">
        <v>350</v>
      </c>
      <c r="V27" s="27">
        <f t="shared" si="2"/>
        <v>-17</v>
      </c>
    </row>
    <row r="28" spans="2:22">
      <c r="B28" s="27" t="s">
        <v>127</v>
      </c>
      <c r="C28" s="27" t="s">
        <v>132</v>
      </c>
      <c r="D28" s="27">
        <v>22.45</v>
      </c>
      <c r="E28" s="27" t="s">
        <v>49</v>
      </c>
      <c r="F28" s="42">
        <v>46142</v>
      </c>
      <c r="G28" s="27" t="s">
        <v>354</v>
      </c>
      <c r="I28" s="27">
        <v>15</v>
      </c>
      <c r="J28" s="27">
        <v>62</v>
      </c>
      <c r="K28" s="27">
        <v>89</v>
      </c>
      <c r="L28" s="27">
        <v>95</v>
      </c>
      <c r="M28" s="27">
        <v>67</v>
      </c>
      <c r="N28" s="27">
        <v>28</v>
      </c>
      <c r="O28" s="27">
        <v>11</v>
      </c>
      <c r="P28" s="27">
        <f t="shared" si="3"/>
        <v>367</v>
      </c>
      <c r="Q28" s="27">
        <v>350</v>
      </c>
      <c r="R28" s="27">
        <f t="shared" si="1"/>
        <v>-17</v>
      </c>
      <c r="U28" s="27">
        <v>350</v>
      </c>
      <c r="V28" s="27">
        <f t="shared" si="2"/>
        <v>-17</v>
      </c>
    </row>
    <row r="29" spans="2:22">
      <c r="B29" s="27" t="s">
        <v>127</v>
      </c>
      <c r="C29" s="27" t="s">
        <v>132</v>
      </c>
      <c r="D29" s="27">
        <v>22.45</v>
      </c>
      <c r="E29" s="27" t="s">
        <v>58</v>
      </c>
      <c r="F29" s="42">
        <v>46142</v>
      </c>
      <c r="G29" s="27" t="s">
        <v>354</v>
      </c>
      <c r="I29" s="27">
        <v>15</v>
      </c>
      <c r="J29" s="27">
        <v>62</v>
      </c>
      <c r="K29" s="27">
        <v>89</v>
      </c>
      <c r="L29" s="27">
        <v>95</v>
      </c>
      <c r="M29" s="27">
        <v>67</v>
      </c>
      <c r="N29" s="27">
        <v>28</v>
      </c>
      <c r="O29" s="27">
        <v>11</v>
      </c>
      <c r="P29" s="27">
        <f t="shared" si="3"/>
        <v>367</v>
      </c>
      <c r="Q29" s="27">
        <v>350</v>
      </c>
      <c r="R29" s="27">
        <f t="shared" si="1"/>
        <v>-17</v>
      </c>
      <c r="U29" s="27">
        <v>350</v>
      </c>
      <c r="V29" s="27">
        <f t="shared" si="2"/>
        <v>-17</v>
      </c>
    </row>
    <row r="30" spans="2:22">
      <c r="B30" s="27" t="s">
        <v>33</v>
      </c>
      <c r="C30" s="41" t="s">
        <v>42</v>
      </c>
      <c r="D30" s="27">
        <v>18.91</v>
      </c>
      <c r="E30" s="27" t="s">
        <v>34</v>
      </c>
      <c r="F30" s="43">
        <v>46174</v>
      </c>
      <c r="G30" s="27" t="s">
        <v>351</v>
      </c>
      <c r="I30" s="27">
        <v>6</v>
      </c>
      <c r="J30" s="27">
        <v>44</v>
      </c>
      <c r="K30" s="27">
        <v>56</v>
      </c>
      <c r="L30" s="27">
        <v>50</v>
      </c>
      <c r="M30" s="27">
        <v>28</v>
      </c>
      <c r="N30" s="27">
        <v>12</v>
      </c>
      <c r="O30" s="27">
        <v>4</v>
      </c>
      <c r="P30" s="27">
        <f t="shared" si="3"/>
        <v>200</v>
      </c>
      <c r="Q30" s="27">
        <v>200</v>
      </c>
      <c r="R30" s="27">
        <f t="shared" si="1"/>
        <v>0</v>
      </c>
      <c r="U30" s="27">
        <v>200</v>
      </c>
      <c r="V30" s="27">
        <f t="shared" si="2"/>
        <v>0</v>
      </c>
    </row>
    <row r="31" spans="2:22">
      <c r="B31" s="27" t="s">
        <v>33</v>
      </c>
      <c r="C31" s="41" t="s">
        <v>42</v>
      </c>
      <c r="D31" s="27">
        <v>18.91</v>
      </c>
      <c r="E31" s="27" t="s">
        <v>49</v>
      </c>
      <c r="F31" s="43">
        <v>46174</v>
      </c>
      <c r="G31" s="27" t="s">
        <v>351</v>
      </c>
      <c r="I31" s="27">
        <v>5</v>
      </c>
      <c r="J31" s="27">
        <v>33</v>
      </c>
      <c r="K31" s="27">
        <v>42</v>
      </c>
      <c r="L31" s="27">
        <v>38</v>
      </c>
      <c r="M31" s="27">
        <v>21</v>
      </c>
      <c r="N31" s="27">
        <v>9</v>
      </c>
      <c r="O31" s="27">
        <v>2</v>
      </c>
      <c r="P31" s="27">
        <f t="shared" si="3"/>
        <v>150</v>
      </c>
      <c r="Q31" s="27">
        <v>150</v>
      </c>
      <c r="R31" s="27">
        <f t="shared" si="1"/>
        <v>0</v>
      </c>
      <c r="U31" s="27">
        <v>150</v>
      </c>
      <c r="V31" s="27">
        <f t="shared" si="2"/>
        <v>0</v>
      </c>
    </row>
    <row r="32" spans="2:22">
      <c r="B32" s="27" t="s">
        <v>33</v>
      </c>
      <c r="C32" s="41" t="s">
        <v>42</v>
      </c>
      <c r="D32" s="27">
        <v>18.91</v>
      </c>
      <c r="E32" s="27" t="s">
        <v>58</v>
      </c>
      <c r="F32" s="43">
        <v>46174</v>
      </c>
      <c r="G32" s="27" t="s">
        <v>351</v>
      </c>
      <c r="I32" s="27">
        <v>5</v>
      </c>
      <c r="J32" s="27">
        <v>33</v>
      </c>
      <c r="K32" s="27">
        <v>42</v>
      </c>
      <c r="L32" s="27">
        <v>38</v>
      </c>
      <c r="M32" s="27">
        <v>21</v>
      </c>
      <c r="N32" s="27">
        <v>9</v>
      </c>
      <c r="O32" s="27">
        <v>2</v>
      </c>
      <c r="P32" s="27">
        <f t="shared" si="3"/>
        <v>150</v>
      </c>
      <c r="Q32" s="27">
        <v>150</v>
      </c>
      <c r="R32" s="27">
        <f t="shared" si="1"/>
        <v>0</v>
      </c>
      <c r="U32" s="27">
        <v>150</v>
      </c>
      <c r="V32" s="27">
        <f t="shared" si="2"/>
        <v>0</v>
      </c>
    </row>
    <row r="33" spans="2:22">
      <c r="B33" s="27" t="s">
        <v>33</v>
      </c>
      <c r="C33" s="41" t="s">
        <v>42</v>
      </c>
      <c r="D33" s="27">
        <v>18.91</v>
      </c>
      <c r="E33" s="27" t="s">
        <v>63</v>
      </c>
      <c r="F33" s="43">
        <v>46174</v>
      </c>
      <c r="G33" s="27" t="s">
        <v>351</v>
      </c>
      <c r="I33" s="27">
        <v>5</v>
      </c>
      <c r="J33" s="27">
        <v>33</v>
      </c>
      <c r="K33" s="27">
        <v>42</v>
      </c>
      <c r="L33" s="27">
        <v>38</v>
      </c>
      <c r="M33" s="27">
        <v>21</v>
      </c>
      <c r="N33" s="27">
        <v>9</v>
      </c>
      <c r="O33" s="27">
        <v>2</v>
      </c>
      <c r="P33" s="27">
        <f t="shared" si="3"/>
        <v>150</v>
      </c>
      <c r="Q33" s="27">
        <v>150</v>
      </c>
      <c r="R33" s="27">
        <f t="shared" si="1"/>
        <v>0</v>
      </c>
      <c r="U33" s="27">
        <v>150</v>
      </c>
      <c r="V33" s="27">
        <f t="shared" si="2"/>
        <v>0</v>
      </c>
    </row>
    <row r="34" spans="2:22">
      <c r="B34" s="27" t="s">
        <v>33</v>
      </c>
      <c r="C34" s="41" t="s">
        <v>42</v>
      </c>
      <c r="D34" s="27">
        <v>18.91</v>
      </c>
      <c r="E34" s="27" t="s">
        <v>69</v>
      </c>
      <c r="F34" s="43">
        <v>46174</v>
      </c>
      <c r="G34" s="27" t="s">
        <v>351</v>
      </c>
      <c r="I34" s="27">
        <v>3</v>
      </c>
      <c r="J34" s="27">
        <v>22</v>
      </c>
      <c r="K34" s="27">
        <v>28</v>
      </c>
      <c r="L34" s="27">
        <v>25</v>
      </c>
      <c r="M34" s="27">
        <v>14</v>
      </c>
      <c r="N34" s="27">
        <v>6</v>
      </c>
      <c r="O34" s="27">
        <v>2</v>
      </c>
      <c r="P34" s="27">
        <f t="shared" si="3"/>
        <v>100</v>
      </c>
      <c r="Q34" s="27">
        <v>100</v>
      </c>
      <c r="R34" s="27">
        <f t="shared" si="1"/>
        <v>0</v>
      </c>
      <c r="U34" s="27">
        <v>100</v>
      </c>
      <c r="V34" s="27">
        <f t="shared" si="2"/>
        <v>0</v>
      </c>
    </row>
    <row r="35" spans="2:22">
      <c r="B35" s="27" t="s">
        <v>73</v>
      </c>
      <c r="C35" s="27" t="s">
        <v>77</v>
      </c>
      <c r="D35" s="27">
        <v>15.5</v>
      </c>
      <c r="E35" s="27" t="s">
        <v>34</v>
      </c>
      <c r="F35" s="43">
        <v>46174</v>
      </c>
      <c r="G35" s="27" t="s">
        <v>352</v>
      </c>
      <c r="I35" s="27">
        <v>6</v>
      </c>
      <c r="J35" s="27">
        <v>44</v>
      </c>
      <c r="K35" s="27">
        <v>56</v>
      </c>
      <c r="L35" s="27">
        <v>50</v>
      </c>
      <c r="M35" s="27">
        <v>28</v>
      </c>
      <c r="N35" s="27">
        <v>12</v>
      </c>
      <c r="O35" s="27">
        <v>4</v>
      </c>
      <c r="P35" s="27">
        <f t="shared" si="3"/>
        <v>200</v>
      </c>
      <c r="Q35" s="27">
        <v>200</v>
      </c>
      <c r="R35" s="27">
        <f t="shared" si="1"/>
        <v>0</v>
      </c>
      <c r="U35" s="27">
        <v>200</v>
      </c>
      <c r="V35" s="27">
        <f t="shared" si="2"/>
        <v>0</v>
      </c>
    </row>
    <row r="36" spans="2:22">
      <c r="B36" s="27" t="s">
        <v>73</v>
      </c>
      <c r="C36" s="27" t="s">
        <v>77</v>
      </c>
      <c r="D36" s="27">
        <v>15.5</v>
      </c>
      <c r="E36" s="27" t="s">
        <v>63</v>
      </c>
      <c r="F36" s="43">
        <v>46174</v>
      </c>
      <c r="G36" s="27" t="s">
        <v>352</v>
      </c>
      <c r="I36" s="27">
        <v>3</v>
      </c>
      <c r="J36" s="27">
        <v>22</v>
      </c>
      <c r="K36" s="27">
        <v>28</v>
      </c>
      <c r="L36" s="27">
        <v>25</v>
      </c>
      <c r="M36" s="27">
        <v>14</v>
      </c>
      <c r="N36" s="27">
        <v>6</v>
      </c>
      <c r="O36" s="27">
        <v>2</v>
      </c>
      <c r="P36" s="27">
        <f t="shared" si="3"/>
        <v>100</v>
      </c>
      <c r="Q36" s="27">
        <v>100</v>
      </c>
      <c r="R36" s="27">
        <f t="shared" si="1"/>
        <v>0</v>
      </c>
      <c r="U36" s="27">
        <v>100</v>
      </c>
      <c r="V36" s="27">
        <f t="shared" si="2"/>
        <v>0</v>
      </c>
    </row>
    <row r="37" spans="2:22">
      <c r="B37" s="27" t="s">
        <v>73</v>
      </c>
      <c r="C37" s="27" t="s">
        <v>77</v>
      </c>
      <c r="D37" s="27">
        <v>15.5</v>
      </c>
      <c r="E37" s="27" t="s">
        <v>49</v>
      </c>
      <c r="F37" s="43">
        <v>46174</v>
      </c>
      <c r="G37" s="27" t="s">
        <v>352</v>
      </c>
      <c r="I37" s="27">
        <v>3</v>
      </c>
      <c r="J37" s="27">
        <v>22</v>
      </c>
      <c r="K37" s="27">
        <v>28</v>
      </c>
      <c r="L37" s="27">
        <v>25</v>
      </c>
      <c r="M37" s="27">
        <v>14</v>
      </c>
      <c r="N37" s="27">
        <v>6</v>
      </c>
      <c r="O37" s="27">
        <v>2</v>
      </c>
      <c r="P37" s="27">
        <f t="shared" si="3"/>
        <v>100</v>
      </c>
      <c r="Q37" s="27">
        <v>100</v>
      </c>
      <c r="R37" s="27">
        <f t="shared" si="1"/>
        <v>0</v>
      </c>
      <c r="U37" s="27">
        <v>100</v>
      </c>
      <c r="V37" s="27">
        <f t="shared" si="2"/>
        <v>0</v>
      </c>
    </row>
    <row r="38" spans="2:22">
      <c r="B38" s="27" t="s">
        <v>73</v>
      </c>
      <c r="C38" s="27" t="s">
        <v>77</v>
      </c>
      <c r="D38" s="27">
        <v>15.5</v>
      </c>
      <c r="E38" s="27" t="s">
        <v>58</v>
      </c>
      <c r="F38" s="43">
        <v>46174</v>
      </c>
      <c r="G38" s="27" t="s">
        <v>352</v>
      </c>
      <c r="I38" s="27">
        <v>3</v>
      </c>
      <c r="J38" s="27">
        <v>22</v>
      </c>
      <c r="K38" s="27">
        <v>28</v>
      </c>
      <c r="L38" s="27">
        <v>25</v>
      </c>
      <c r="M38" s="27">
        <v>14</v>
      </c>
      <c r="N38" s="27">
        <v>6</v>
      </c>
      <c r="O38" s="27">
        <v>2</v>
      </c>
      <c r="P38" s="27">
        <f t="shared" si="3"/>
        <v>100</v>
      </c>
      <c r="Q38" s="27">
        <v>100</v>
      </c>
      <c r="R38" s="27">
        <f t="shared" si="1"/>
        <v>0</v>
      </c>
      <c r="U38" s="27">
        <v>100</v>
      </c>
      <c r="V38" s="27">
        <f t="shared" si="2"/>
        <v>0</v>
      </c>
    </row>
    <row r="39" spans="2:22">
      <c r="B39" s="27" t="s">
        <v>93</v>
      </c>
      <c r="C39" s="27" t="s">
        <v>97</v>
      </c>
      <c r="D39" s="27">
        <v>20.86</v>
      </c>
      <c r="E39" s="27" t="s">
        <v>34</v>
      </c>
      <c r="F39" s="43">
        <v>46174</v>
      </c>
      <c r="G39" s="27" t="s">
        <v>353</v>
      </c>
      <c r="I39" s="27">
        <v>6</v>
      </c>
      <c r="J39" s="27">
        <v>44</v>
      </c>
      <c r="K39" s="27">
        <v>56</v>
      </c>
      <c r="L39" s="27">
        <v>50</v>
      </c>
      <c r="M39" s="27">
        <v>28</v>
      </c>
      <c r="N39" s="27">
        <v>12</v>
      </c>
      <c r="O39" s="27">
        <v>4</v>
      </c>
      <c r="P39" s="27">
        <f t="shared" si="3"/>
        <v>200</v>
      </c>
      <c r="Q39" s="27">
        <v>200</v>
      </c>
      <c r="R39" s="27">
        <f t="shared" si="1"/>
        <v>0</v>
      </c>
      <c r="U39" s="27">
        <v>200</v>
      </c>
      <c r="V39" s="27">
        <f t="shared" si="2"/>
        <v>0</v>
      </c>
    </row>
    <row r="40" spans="2:22">
      <c r="B40" s="27" t="s">
        <v>93</v>
      </c>
      <c r="C40" s="27" t="s">
        <v>97</v>
      </c>
      <c r="D40" s="27">
        <v>20.86</v>
      </c>
      <c r="E40" s="27" t="s">
        <v>63</v>
      </c>
      <c r="F40" s="43">
        <v>46174</v>
      </c>
      <c r="G40" s="27" t="s">
        <v>353</v>
      </c>
      <c r="I40" s="27">
        <v>3</v>
      </c>
      <c r="J40" s="27">
        <v>22</v>
      </c>
      <c r="K40" s="27">
        <v>28</v>
      </c>
      <c r="L40" s="27">
        <v>25</v>
      </c>
      <c r="M40" s="27">
        <v>14</v>
      </c>
      <c r="N40" s="27">
        <v>6</v>
      </c>
      <c r="O40" s="27">
        <v>2</v>
      </c>
      <c r="P40" s="27">
        <f t="shared" si="3"/>
        <v>100</v>
      </c>
      <c r="Q40" s="27">
        <v>100</v>
      </c>
      <c r="R40" s="27">
        <f t="shared" si="1"/>
        <v>0</v>
      </c>
      <c r="U40" s="27">
        <v>100</v>
      </c>
      <c r="V40" s="27">
        <f t="shared" si="2"/>
        <v>0</v>
      </c>
    </row>
    <row r="41" spans="2:22">
      <c r="B41" s="27" t="s">
        <v>93</v>
      </c>
      <c r="C41" s="27" t="s">
        <v>97</v>
      </c>
      <c r="D41" s="27">
        <v>20.86</v>
      </c>
      <c r="E41" s="27" t="s">
        <v>49</v>
      </c>
      <c r="F41" s="43">
        <v>46174</v>
      </c>
      <c r="G41" s="27" t="s">
        <v>353</v>
      </c>
      <c r="I41" s="27">
        <v>3</v>
      </c>
      <c r="J41" s="27">
        <v>22</v>
      </c>
      <c r="K41" s="27">
        <v>28</v>
      </c>
      <c r="L41" s="27">
        <v>25</v>
      </c>
      <c r="M41" s="27">
        <v>14</v>
      </c>
      <c r="N41" s="27">
        <v>6</v>
      </c>
      <c r="O41" s="27">
        <v>2</v>
      </c>
      <c r="P41" s="27">
        <f t="shared" si="3"/>
        <v>100</v>
      </c>
      <c r="Q41" s="27">
        <v>100</v>
      </c>
      <c r="R41" s="27">
        <f t="shared" si="1"/>
        <v>0</v>
      </c>
      <c r="U41" s="27">
        <v>100</v>
      </c>
      <c r="V41" s="27">
        <f t="shared" si="2"/>
        <v>0</v>
      </c>
    </row>
    <row r="42" spans="2:22">
      <c r="B42" s="27" t="s">
        <v>93</v>
      </c>
      <c r="C42" s="27" t="s">
        <v>97</v>
      </c>
      <c r="D42" s="27">
        <v>20.86</v>
      </c>
      <c r="E42" s="27" t="s">
        <v>58</v>
      </c>
      <c r="F42" s="43">
        <v>46174</v>
      </c>
      <c r="G42" s="27" t="s">
        <v>353</v>
      </c>
      <c r="I42" s="27">
        <v>3</v>
      </c>
      <c r="J42" s="27">
        <v>22</v>
      </c>
      <c r="K42" s="27">
        <v>28</v>
      </c>
      <c r="L42" s="27">
        <v>25</v>
      </c>
      <c r="M42" s="27">
        <v>14</v>
      </c>
      <c r="N42" s="27">
        <v>6</v>
      </c>
      <c r="O42" s="27">
        <v>2</v>
      </c>
      <c r="P42" s="27">
        <f t="shared" si="3"/>
        <v>100</v>
      </c>
      <c r="Q42" s="27">
        <v>100</v>
      </c>
      <c r="R42" s="27">
        <f t="shared" si="1"/>
        <v>0</v>
      </c>
      <c r="U42" s="27">
        <v>100</v>
      </c>
      <c r="V42" s="27">
        <f t="shared" si="2"/>
        <v>0</v>
      </c>
    </row>
    <row r="43" spans="2:22">
      <c r="B43" s="27" t="s">
        <v>73</v>
      </c>
      <c r="C43" s="27" t="s">
        <v>146</v>
      </c>
      <c r="D43" s="27">
        <v>15.5</v>
      </c>
      <c r="E43" s="27" t="s">
        <v>34</v>
      </c>
      <c r="F43" s="42">
        <v>46142</v>
      </c>
      <c r="G43" s="27" t="s">
        <v>352</v>
      </c>
      <c r="I43" s="27">
        <v>13</v>
      </c>
      <c r="J43" s="27">
        <v>46</v>
      </c>
      <c r="K43" s="27">
        <v>77</v>
      </c>
      <c r="L43" s="27">
        <v>96</v>
      </c>
      <c r="M43" s="27">
        <v>69</v>
      </c>
      <c r="N43" s="27">
        <v>33</v>
      </c>
      <c r="O43" s="27">
        <v>11</v>
      </c>
      <c r="P43" s="27">
        <f t="shared" si="3"/>
        <v>345</v>
      </c>
      <c r="Q43" s="27">
        <v>350</v>
      </c>
      <c r="R43" s="27">
        <f t="shared" si="1"/>
        <v>5</v>
      </c>
      <c r="U43" s="27">
        <v>350</v>
      </c>
      <c r="V43" s="27">
        <f t="shared" si="2"/>
        <v>5</v>
      </c>
    </row>
    <row r="44" spans="2:22">
      <c r="B44" s="27" t="s">
        <v>73</v>
      </c>
      <c r="C44" s="27" t="s">
        <v>146</v>
      </c>
      <c r="D44" s="27">
        <v>15.5</v>
      </c>
      <c r="E44" s="27" t="s">
        <v>63</v>
      </c>
      <c r="F44" s="42">
        <v>46142</v>
      </c>
      <c r="G44" s="27" t="s">
        <v>352</v>
      </c>
      <c r="I44" s="27">
        <v>13</v>
      </c>
      <c r="J44" s="27">
        <v>41</v>
      </c>
      <c r="K44" s="27">
        <v>78</v>
      </c>
      <c r="L44" s="27">
        <v>97</v>
      </c>
      <c r="M44" s="27">
        <v>67</v>
      </c>
      <c r="N44" s="27">
        <v>37</v>
      </c>
      <c r="O44" s="27">
        <v>11</v>
      </c>
      <c r="P44" s="27">
        <f t="shared" ref="P44:P75" si="4">SUM(I44:O44)</f>
        <v>344</v>
      </c>
      <c r="Q44" s="27">
        <v>300</v>
      </c>
      <c r="R44" s="27">
        <f t="shared" si="1"/>
        <v>-44</v>
      </c>
      <c r="U44" s="27">
        <v>300</v>
      </c>
      <c r="V44" s="27">
        <f t="shared" si="2"/>
        <v>-44</v>
      </c>
    </row>
    <row r="45" spans="2:22">
      <c r="B45" s="27" t="s">
        <v>73</v>
      </c>
      <c r="C45" s="27" t="s">
        <v>146</v>
      </c>
      <c r="D45" s="27">
        <v>15.5</v>
      </c>
      <c r="E45" s="27" t="s">
        <v>49</v>
      </c>
      <c r="F45" s="42">
        <v>46142</v>
      </c>
      <c r="G45" s="27" t="s">
        <v>352</v>
      </c>
      <c r="I45" s="27">
        <v>11</v>
      </c>
      <c r="J45" s="27">
        <v>31</v>
      </c>
      <c r="K45" s="27">
        <v>68</v>
      </c>
      <c r="L45" s="27">
        <v>81</v>
      </c>
      <c r="M45" s="27">
        <v>59</v>
      </c>
      <c r="N45" s="27">
        <v>31</v>
      </c>
      <c r="O45" s="27">
        <v>9</v>
      </c>
      <c r="P45" s="27">
        <f t="shared" si="4"/>
        <v>290</v>
      </c>
      <c r="Q45" s="27">
        <v>300</v>
      </c>
      <c r="R45" s="27">
        <f t="shared" si="1"/>
        <v>10</v>
      </c>
      <c r="U45" s="27">
        <v>300</v>
      </c>
      <c r="V45" s="27">
        <f t="shared" si="2"/>
        <v>10</v>
      </c>
    </row>
    <row r="46" spans="2:22">
      <c r="B46" s="27" t="s">
        <v>73</v>
      </c>
      <c r="C46" s="27" t="s">
        <v>146</v>
      </c>
      <c r="D46" s="27">
        <v>15.5</v>
      </c>
      <c r="E46" s="27" t="s">
        <v>58</v>
      </c>
      <c r="F46" s="42">
        <v>46142</v>
      </c>
      <c r="G46" s="27" t="s">
        <v>352</v>
      </c>
      <c r="I46" s="27">
        <v>11</v>
      </c>
      <c r="J46" s="27">
        <v>31</v>
      </c>
      <c r="K46" s="27">
        <v>68</v>
      </c>
      <c r="L46" s="27">
        <v>81</v>
      </c>
      <c r="M46" s="27">
        <v>59</v>
      </c>
      <c r="N46" s="27">
        <v>31</v>
      </c>
      <c r="O46" s="27">
        <v>9</v>
      </c>
      <c r="P46" s="27">
        <f t="shared" si="4"/>
        <v>290</v>
      </c>
      <c r="Q46" s="27">
        <v>300</v>
      </c>
      <c r="R46" s="27">
        <f t="shared" si="1"/>
        <v>10</v>
      </c>
      <c r="U46" s="27">
        <v>300</v>
      </c>
      <c r="V46" s="27">
        <f t="shared" si="2"/>
        <v>10</v>
      </c>
    </row>
    <row r="47" spans="2:22">
      <c r="B47" s="27" t="s">
        <v>93</v>
      </c>
      <c r="C47" s="27" t="s">
        <v>156</v>
      </c>
      <c r="D47" s="27">
        <v>20.86</v>
      </c>
      <c r="E47" s="27" t="s">
        <v>34</v>
      </c>
      <c r="F47" s="42">
        <v>46142</v>
      </c>
      <c r="G47" s="27" t="s">
        <v>353</v>
      </c>
      <c r="I47" s="27">
        <v>10</v>
      </c>
      <c r="J47" s="27">
        <v>32</v>
      </c>
      <c r="K47" s="27">
        <v>80</v>
      </c>
      <c r="L47" s="27">
        <v>97</v>
      </c>
      <c r="M47" s="27">
        <v>70</v>
      </c>
      <c r="N47" s="27">
        <v>47</v>
      </c>
      <c r="O47" s="27">
        <v>16</v>
      </c>
      <c r="P47" s="27">
        <f t="shared" si="4"/>
        <v>352</v>
      </c>
      <c r="Q47" s="27">
        <v>350</v>
      </c>
      <c r="R47" s="27">
        <f t="shared" si="1"/>
        <v>-2</v>
      </c>
      <c r="U47" s="27">
        <v>350</v>
      </c>
      <c r="V47" s="27">
        <f t="shared" si="2"/>
        <v>-2</v>
      </c>
    </row>
    <row r="48" spans="2:22">
      <c r="B48" s="27" t="s">
        <v>93</v>
      </c>
      <c r="C48" s="27" t="s">
        <v>156</v>
      </c>
      <c r="D48" s="27">
        <v>20.86</v>
      </c>
      <c r="E48" s="27" t="s">
        <v>63</v>
      </c>
      <c r="F48" s="42">
        <v>46142</v>
      </c>
      <c r="G48" s="27" t="s">
        <v>353</v>
      </c>
      <c r="I48" s="27">
        <v>12</v>
      </c>
      <c r="J48" s="27">
        <v>38</v>
      </c>
      <c r="K48" s="27">
        <v>80</v>
      </c>
      <c r="L48" s="27">
        <v>98</v>
      </c>
      <c r="M48" s="27">
        <v>71</v>
      </c>
      <c r="N48" s="27">
        <v>46</v>
      </c>
      <c r="O48" s="27">
        <v>16</v>
      </c>
      <c r="P48" s="27">
        <f t="shared" si="4"/>
        <v>361</v>
      </c>
      <c r="Q48" s="27">
        <v>300</v>
      </c>
      <c r="R48" s="27">
        <f t="shared" si="1"/>
        <v>-61</v>
      </c>
      <c r="U48" s="27">
        <v>300</v>
      </c>
      <c r="V48" s="27">
        <f t="shared" si="2"/>
        <v>-61</v>
      </c>
    </row>
    <row r="49" spans="2:22">
      <c r="B49" s="27" t="s">
        <v>93</v>
      </c>
      <c r="C49" s="27" t="s">
        <v>156</v>
      </c>
      <c r="D49" s="27">
        <v>20.86</v>
      </c>
      <c r="E49" s="27" t="s">
        <v>49</v>
      </c>
      <c r="F49" s="42">
        <v>46142</v>
      </c>
      <c r="G49" s="27" t="s">
        <v>353</v>
      </c>
      <c r="I49" s="27">
        <v>10</v>
      </c>
      <c r="J49" s="27">
        <v>34</v>
      </c>
      <c r="K49" s="27">
        <v>66</v>
      </c>
      <c r="L49" s="27">
        <v>82</v>
      </c>
      <c r="M49" s="27">
        <v>59</v>
      </c>
      <c r="N49" s="27">
        <v>35</v>
      </c>
      <c r="O49" s="27">
        <v>13</v>
      </c>
      <c r="P49" s="27">
        <f t="shared" si="4"/>
        <v>299</v>
      </c>
      <c r="Q49" s="27">
        <v>300</v>
      </c>
      <c r="R49" s="27">
        <f t="shared" si="1"/>
        <v>1</v>
      </c>
      <c r="U49" s="27">
        <v>300</v>
      </c>
      <c r="V49" s="27">
        <f t="shared" si="2"/>
        <v>1</v>
      </c>
    </row>
    <row r="50" spans="2:22">
      <c r="B50" s="27" t="s">
        <v>93</v>
      </c>
      <c r="C50" s="27" t="s">
        <v>156</v>
      </c>
      <c r="D50" s="27">
        <v>20.86</v>
      </c>
      <c r="E50" s="27" t="s">
        <v>58</v>
      </c>
      <c r="F50" s="42">
        <v>46142</v>
      </c>
      <c r="G50" s="27" t="s">
        <v>353</v>
      </c>
      <c r="I50" s="27">
        <v>10</v>
      </c>
      <c r="J50" s="27">
        <v>34</v>
      </c>
      <c r="K50" s="27">
        <v>66</v>
      </c>
      <c r="L50" s="27">
        <v>82</v>
      </c>
      <c r="M50" s="27">
        <v>59</v>
      </c>
      <c r="N50" s="27">
        <v>35</v>
      </c>
      <c r="O50" s="27">
        <v>13</v>
      </c>
      <c r="P50" s="27">
        <f t="shared" si="4"/>
        <v>299</v>
      </c>
      <c r="Q50" s="27">
        <v>300</v>
      </c>
      <c r="R50" s="27">
        <f t="shared" si="1"/>
        <v>1</v>
      </c>
      <c r="U50" s="27">
        <v>300</v>
      </c>
      <c r="V50" s="27">
        <f t="shared" si="2"/>
        <v>1</v>
      </c>
    </row>
    <row r="51" spans="2:22">
      <c r="B51" s="27" t="s">
        <v>33</v>
      </c>
      <c r="C51" s="41" t="s">
        <v>46</v>
      </c>
      <c r="D51" s="27">
        <v>18.91</v>
      </c>
      <c r="E51" s="27" t="s">
        <v>34</v>
      </c>
      <c r="F51" s="43">
        <v>46174</v>
      </c>
      <c r="G51" s="27" t="s">
        <v>351</v>
      </c>
      <c r="I51" s="27">
        <v>28</v>
      </c>
      <c r="J51" s="27">
        <v>98</v>
      </c>
      <c r="K51" s="27">
        <v>209</v>
      </c>
      <c r="L51" s="27">
        <v>200</v>
      </c>
      <c r="M51" s="27">
        <v>115</v>
      </c>
      <c r="N51" s="27">
        <v>40</v>
      </c>
      <c r="O51" s="27">
        <v>10</v>
      </c>
      <c r="P51" s="27">
        <f t="shared" si="4"/>
        <v>700</v>
      </c>
      <c r="Q51" s="27">
        <v>700</v>
      </c>
      <c r="R51" s="27">
        <f t="shared" si="1"/>
        <v>0</v>
      </c>
      <c r="U51" s="27">
        <v>700</v>
      </c>
      <c r="V51" s="27">
        <f t="shared" si="2"/>
        <v>0</v>
      </c>
    </row>
    <row r="52" spans="2:22">
      <c r="B52" s="27" t="s">
        <v>33</v>
      </c>
      <c r="C52" s="41" t="s">
        <v>46</v>
      </c>
      <c r="D52" s="27">
        <v>18.91</v>
      </c>
      <c r="E52" s="27" t="s">
        <v>49</v>
      </c>
      <c r="F52" s="43">
        <v>46174</v>
      </c>
      <c r="G52" s="27" t="s">
        <v>351</v>
      </c>
      <c r="I52" s="27">
        <v>20</v>
      </c>
      <c r="J52" s="27">
        <v>70</v>
      </c>
      <c r="K52" s="27">
        <v>149</v>
      </c>
      <c r="L52" s="27">
        <v>142</v>
      </c>
      <c r="M52" s="27">
        <v>83</v>
      </c>
      <c r="N52" s="27">
        <v>28</v>
      </c>
      <c r="O52" s="27">
        <v>8</v>
      </c>
      <c r="P52" s="27">
        <f t="shared" si="4"/>
        <v>500</v>
      </c>
      <c r="Q52" s="27">
        <v>500</v>
      </c>
      <c r="R52" s="27">
        <f t="shared" si="1"/>
        <v>0</v>
      </c>
      <c r="U52" s="27">
        <v>500</v>
      </c>
      <c r="V52" s="27">
        <f t="shared" si="2"/>
        <v>0</v>
      </c>
    </row>
    <row r="53" spans="2:22">
      <c r="B53" s="27" t="s">
        <v>33</v>
      </c>
      <c r="C53" s="41" t="s">
        <v>46</v>
      </c>
      <c r="D53" s="27">
        <v>18.91</v>
      </c>
      <c r="E53" s="27" t="s">
        <v>58</v>
      </c>
      <c r="F53" s="43">
        <v>46174</v>
      </c>
      <c r="G53" s="27" t="s">
        <v>351</v>
      </c>
      <c r="I53" s="27">
        <v>16</v>
      </c>
      <c r="J53" s="27">
        <v>56</v>
      </c>
      <c r="K53" s="27">
        <v>120</v>
      </c>
      <c r="L53" s="27">
        <v>114</v>
      </c>
      <c r="M53" s="27">
        <v>66</v>
      </c>
      <c r="N53" s="27">
        <v>22</v>
      </c>
      <c r="O53" s="27">
        <v>6</v>
      </c>
      <c r="P53" s="27">
        <f t="shared" si="4"/>
        <v>400</v>
      </c>
      <c r="Q53" s="27">
        <v>400</v>
      </c>
      <c r="R53" s="27">
        <f t="shared" si="1"/>
        <v>0</v>
      </c>
      <c r="U53" s="27">
        <v>400</v>
      </c>
      <c r="V53" s="27">
        <f t="shared" si="2"/>
        <v>0</v>
      </c>
    </row>
    <row r="54" spans="2:22">
      <c r="B54" s="27" t="s">
        <v>33</v>
      </c>
      <c r="C54" s="41" t="s">
        <v>46</v>
      </c>
      <c r="D54" s="27">
        <v>18.91</v>
      </c>
      <c r="E54" s="27" t="s">
        <v>63</v>
      </c>
      <c r="F54" s="43">
        <v>46174</v>
      </c>
      <c r="G54" s="27" t="s">
        <v>351</v>
      </c>
      <c r="I54" s="27">
        <v>24</v>
      </c>
      <c r="J54" s="27">
        <v>84</v>
      </c>
      <c r="K54" s="27">
        <v>179</v>
      </c>
      <c r="L54" s="27">
        <v>172</v>
      </c>
      <c r="M54" s="27">
        <v>99</v>
      </c>
      <c r="N54" s="27">
        <v>33</v>
      </c>
      <c r="O54" s="27">
        <v>9</v>
      </c>
      <c r="P54" s="27">
        <f t="shared" si="4"/>
        <v>600</v>
      </c>
      <c r="Q54" s="27">
        <v>600</v>
      </c>
      <c r="R54" s="27">
        <f t="shared" si="1"/>
        <v>0</v>
      </c>
      <c r="U54" s="27">
        <v>600</v>
      </c>
      <c r="V54" s="27">
        <f t="shared" si="2"/>
        <v>0</v>
      </c>
    </row>
    <row r="55" spans="2:22">
      <c r="B55" s="27" t="s">
        <v>33</v>
      </c>
      <c r="C55" s="41" t="s">
        <v>46</v>
      </c>
      <c r="D55" s="27">
        <v>18.91</v>
      </c>
      <c r="E55" s="27" t="s">
        <v>69</v>
      </c>
      <c r="F55" s="43">
        <v>46174</v>
      </c>
      <c r="G55" s="27" t="s">
        <v>351</v>
      </c>
      <c r="I55" s="27">
        <v>10</v>
      </c>
      <c r="J55" s="27">
        <v>35</v>
      </c>
      <c r="K55" s="27">
        <v>74</v>
      </c>
      <c r="L55" s="27">
        <v>71</v>
      </c>
      <c r="M55" s="27">
        <v>41</v>
      </c>
      <c r="N55" s="27">
        <v>14</v>
      </c>
      <c r="O55" s="27">
        <v>5</v>
      </c>
      <c r="P55" s="27">
        <f t="shared" si="4"/>
        <v>250</v>
      </c>
      <c r="Q55" s="27">
        <v>250</v>
      </c>
      <c r="R55" s="27">
        <f t="shared" si="1"/>
        <v>0</v>
      </c>
      <c r="U55" s="27">
        <v>250</v>
      </c>
      <c r="V55" s="27">
        <f t="shared" si="2"/>
        <v>0</v>
      </c>
    </row>
    <row r="56" spans="2:22">
      <c r="B56" s="27" t="s">
        <v>73</v>
      </c>
      <c r="C56" s="27" t="s">
        <v>79</v>
      </c>
      <c r="D56" s="27">
        <v>15.5</v>
      </c>
      <c r="E56" s="27" t="s">
        <v>34</v>
      </c>
      <c r="F56" s="43">
        <v>46174</v>
      </c>
      <c r="G56" s="27" t="s">
        <v>352</v>
      </c>
      <c r="I56" s="27">
        <v>30</v>
      </c>
      <c r="J56" s="27">
        <v>105</v>
      </c>
      <c r="K56" s="27">
        <v>224</v>
      </c>
      <c r="L56" s="27">
        <v>215</v>
      </c>
      <c r="M56" s="27">
        <v>124</v>
      </c>
      <c r="N56" s="27">
        <v>41</v>
      </c>
      <c r="O56" s="27">
        <v>11</v>
      </c>
      <c r="P56" s="27">
        <f t="shared" si="4"/>
        <v>750</v>
      </c>
      <c r="Q56" s="27">
        <v>750</v>
      </c>
      <c r="R56" s="27">
        <f t="shared" si="1"/>
        <v>0</v>
      </c>
      <c r="U56" s="27">
        <v>750</v>
      </c>
      <c r="V56" s="27">
        <f t="shared" si="2"/>
        <v>0</v>
      </c>
    </row>
    <row r="57" spans="2:22">
      <c r="B57" s="27" t="s">
        <v>73</v>
      </c>
      <c r="C57" s="27" t="s">
        <v>79</v>
      </c>
      <c r="D57" s="27">
        <v>15.5</v>
      </c>
      <c r="E57" s="27" t="s">
        <v>63</v>
      </c>
      <c r="F57" s="43">
        <v>46174</v>
      </c>
      <c r="G57" s="27" t="s">
        <v>352</v>
      </c>
      <c r="I57" s="27">
        <v>28</v>
      </c>
      <c r="J57" s="27">
        <v>98</v>
      </c>
      <c r="K57" s="27">
        <v>209</v>
      </c>
      <c r="L57" s="27">
        <v>200</v>
      </c>
      <c r="M57" s="27">
        <v>115</v>
      </c>
      <c r="N57" s="27">
        <v>40</v>
      </c>
      <c r="O57" s="27">
        <v>10</v>
      </c>
      <c r="P57" s="27">
        <f t="shared" si="4"/>
        <v>700</v>
      </c>
      <c r="Q57" s="27">
        <v>700</v>
      </c>
      <c r="R57" s="27">
        <f t="shared" si="1"/>
        <v>0</v>
      </c>
      <c r="U57" s="27">
        <v>700</v>
      </c>
      <c r="V57" s="27">
        <f t="shared" si="2"/>
        <v>0</v>
      </c>
    </row>
    <row r="58" spans="2:22">
      <c r="B58" s="27" t="s">
        <v>73</v>
      </c>
      <c r="C58" s="27" t="s">
        <v>79</v>
      </c>
      <c r="D58" s="27">
        <v>15.5</v>
      </c>
      <c r="E58" s="27" t="s">
        <v>49</v>
      </c>
      <c r="F58" s="43">
        <v>46174</v>
      </c>
      <c r="G58" s="27" t="s">
        <v>352</v>
      </c>
      <c r="I58" s="27">
        <v>24</v>
      </c>
      <c r="J58" s="27">
        <v>84</v>
      </c>
      <c r="K58" s="27">
        <v>179</v>
      </c>
      <c r="L58" s="27">
        <v>172</v>
      </c>
      <c r="M58" s="27">
        <v>99</v>
      </c>
      <c r="N58" s="27">
        <v>33</v>
      </c>
      <c r="O58" s="27">
        <v>9</v>
      </c>
      <c r="P58" s="27">
        <f t="shared" si="4"/>
        <v>600</v>
      </c>
      <c r="Q58" s="27">
        <v>600</v>
      </c>
      <c r="R58" s="27">
        <f t="shared" si="1"/>
        <v>0</v>
      </c>
      <c r="U58" s="27">
        <v>600</v>
      </c>
      <c r="V58" s="27">
        <f t="shared" si="2"/>
        <v>0</v>
      </c>
    </row>
    <row r="59" spans="2:22">
      <c r="B59" s="27" t="s">
        <v>73</v>
      </c>
      <c r="C59" s="27" t="s">
        <v>79</v>
      </c>
      <c r="D59" s="27">
        <v>15.5</v>
      </c>
      <c r="E59" s="27" t="s">
        <v>58</v>
      </c>
      <c r="F59" s="43">
        <v>46174</v>
      </c>
      <c r="G59" s="27" t="s">
        <v>352</v>
      </c>
      <c r="I59" s="27">
        <v>24</v>
      </c>
      <c r="J59" s="27">
        <v>84</v>
      </c>
      <c r="K59" s="27">
        <v>179</v>
      </c>
      <c r="L59" s="27">
        <v>172</v>
      </c>
      <c r="M59" s="27">
        <v>99</v>
      </c>
      <c r="N59" s="27">
        <v>33</v>
      </c>
      <c r="O59" s="27">
        <v>9</v>
      </c>
      <c r="P59" s="27">
        <f t="shared" si="4"/>
        <v>600</v>
      </c>
      <c r="Q59" s="27">
        <v>600</v>
      </c>
      <c r="R59" s="27">
        <f t="shared" si="1"/>
        <v>0</v>
      </c>
      <c r="U59" s="27">
        <v>600</v>
      </c>
      <c r="V59" s="27">
        <f t="shared" si="2"/>
        <v>0</v>
      </c>
    </row>
    <row r="60" spans="2:22">
      <c r="B60" s="27" t="s">
        <v>93</v>
      </c>
      <c r="C60" s="27" t="s">
        <v>99</v>
      </c>
      <c r="D60" s="27">
        <v>20.86</v>
      </c>
      <c r="E60" s="27" t="s">
        <v>34</v>
      </c>
      <c r="F60" s="43">
        <v>46174</v>
      </c>
      <c r="G60" s="27" t="s">
        <v>353</v>
      </c>
      <c r="I60" s="27">
        <v>30</v>
      </c>
      <c r="J60" s="27">
        <v>105</v>
      </c>
      <c r="K60" s="27">
        <v>224</v>
      </c>
      <c r="L60" s="27">
        <v>215</v>
      </c>
      <c r="M60" s="27">
        <v>124</v>
      </c>
      <c r="N60" s="27">
        <v>41</v>
      </c>
      <c r="O60" s="27">
        <v>11</v>
      </c>
      <c r="P60" s="27">
        <f t="shared" si="4"/>
        <v>750</v>
      </c>
      <c r="Q60" s="27">
        <v>750</v>
      </c>
      <c r="R60" s="27">
        <f t="shared" si="1"/>
        <v>0</v>
      </c>
      <c r="U60" s="27">
        <v>750</v>
      </c>
      <c r="V60" s="27">
        <f t="shared" si="2"/>
        <v>0</v>
      </c>
    </row>
    <row r="61" spans="2:22">
      <c r="B61" s="27" t="s">
        <v>93</v>
      </c>
      <c r="C61" s="27" t="s">
        <v>99</v>
      </c>
      <c r="D61" s="27">
        <v>20.86</v>
      </c>
      <c r="E61" s="27" t="s">
        <v>63</v>
      </c>
      <c r="F61" s="43">
        <v>46174</v>
      </c>
      <c r="G61" s="27" t="s">
        <v>353</v>
      </c>
      <c r="I61" s="27">
        <v>28</v>
      </c>
      <c r="J61" s="27">
        <v>98</v>
      </c>
      <c r="K61" s="27">
        <v>209</v>
      </c>
      <c r="L61" s="27">
        <v>200</v>
      </c>
      <c r="M61" s="27">
        <v>115</v>
      </c>
      <c r="N61" s="27">
        <v>40</v>
      </c>
      <c r="O61" s="27">
        <v>10</v>
      </c>
      <c r="P61" s="27">
        <f t="shared" si="4"/>
        <v>700</v>
      </c>
      <c r="Q61" s="27">
        <v>700</v>
      </c>
      <c r="R61" s="27">
        <f t="shared" si="1"/>
        <v>0</v>
      </c>
      <c r="U61" s="27">
        <v>700</v>
      </c>
      <c r="V61" s="27">
        <f t="shared" si="2"/>
        <v>0</v>
      </c>
    </row>
    <row r="62" spans="2:22">
      <c r="B62" s="27" t="s">
        <v>93</v>
      </c>
      <c r="C62" s="27" t="s">
        <v>99</v>
      </c>
      <c r="D62" s="27">
        <v>20.86</v>
      </c>
      <c r="E62" s="27" t="s">
        <v>49</v>
      </c>
      <c r="F62" s="43">
        <v>46174</v>
      </c>
      <c r="G62" s="27" t="s">
        <v>353</v>
      </c>
      <c r="I62" s="27">
        <v>24</v>
      </c>
      <c r="J62" s="27">
        <v>84</v>
      </c>
      <c r="K62" s="27">
        <v>179</v>
      </c>
      <c r="L62" s="27">
        <v>172</v>
      </c>
      <c r="M62" s="27">
        <v>99</v>
      </c>
      <c r="N62" s="27">
        <v>33</v>
      </c>
      <c r="O62" s="27">
        <v>9</v>
      </c>
      <c r="P62" s="27">
        <f t="shared" si="4"/>
        <v>600</v>
      </c>
      <c r="Q62" s="27">
        <v>600</v>
      </c>
      <c r="R62" s="27">
        <f t="shared" si="1"/>
        <v>0</v>
      </c>
      <c r="U62" s="27">
        <v>600</v>
      </c>
      <c r="V62" s="27">
        <f t="shared" si="2"/>
        <v>0</v>
      </c>
    </row>
    <row r="63" spans="2:22">
      <c r="B63" s="27" t="s">
        <v>93</v>
      </c>
      <c r="C63" s="27" t="s">
        <v>99</v>
      </c>
      <c r="D63" s="27">
        <v>20.86</v>
      </c>
      <c r="E63" s="27" t="s">
        <v>58</v>
      </c>
      <c r="F63" s="43">
        <v>46174</v>
      </c>
      <c r="G63" s="27" t="s">
        <v>353</v>
      </c>
      <c r="I63" s="27">
        <v>24</v>
      </c>
      <c r="J63" s="27">
        <v>84</v>
      </c>
      <c r="K63" s="27">
        <v>179</v>
      </c>
      <c r="L63" s="27">
        <v>172</v>
      </c>
      <c r="M63" s="27">
        <v>99</v>
      </c>
      <c r="N63" s="27">
        <v>33</v>
      </c>
      <c r="O63" s="27">
        <v>9</v>
      </c>
      <c r="P63" s="27">
        <f t="shared" si="4"/>
        <v>600</v>
      </c>
      <c r="Q63" s="27">
        <v>600</v>
      </c>
      <c r="R63" s="27">
        <f t="shared" si="1"/>
        <v>0</v>
      </c>
      <c r="U63" s="27">
        <v>600</v>
      </c>
      <c r="V63" s="27">
        <f t="shared" si="2"/>
        <v>0</v>
      </c>
    </row>
    <row r="64" spans="2:22">
      <c r="B64" s="27" t="s">
        <v>33</v>
      </c>
      <c r="C64" s="41" t="s">
        <v>449</v>
      </c>
      <c r="D64" s="27">
        <v>18.91</v>
      </c>
      <c r="E64" s="27" t="s">
        <v>34</v>
      </c>
      <c r="F64" s="43">
        <v>46174</v>
      </c>
      <c r="G64" s="27" t="s">
        <v>351</v>
      </c>
      <c r="I64" s="27">
        <v>15</v>
      </c>
      <c r="J64" s="27">
        <v>38</v>
      </c>
      <c r="K64" s="27">
        <v>120</v>
      </c>
      <c r="L64" s="27">
        <v>127</v>
      </c>
      <c r="M64" s="27">
        <v>68</v>
      </c>
      <c r="N64" s="27">
        <v>24</v>
      </c>
      <c r="O64" s="27">
        <v>8</v>
      </c>
      <c r="P64" s="27">
        <f t="shared" si="4"/>
        <v>400</v>
      </c>
      <c r="Q64" s="27">
        <v>400</v>
      </c>
      <c r="R64" s="27">
        <f t="shared" si="1"/>
        <v>0</v>
      </c>
      <c r="U64" s="27">
        <v>400</v>
      </c>
      <c r="V64" s="27">
        <f t="shared" si="2"/>
        <v>0</v>
      </c>
    </row>
    <row r="65" spans="2:22">
      <c r="B65" s="27" t="s">
        <v>33</v>
      </c>
      <c r="C65" s="41" t="s">
        <v>449</v>
      </c>
      <c r="D65" s="27">
        <v>18.91</v>
      </c>
      <c r="E65" s="27" t="s">
        <v>49</v>
      </c>
      <c r="F65" s="43">
        <v>46174</v>
      </c>
      <c r="G65" s="27" t="s">
        <v>351</v>
      </c>
      <c r="I65" s="27">
        <v>8</v>
      </c>
      <c r="J65" s="27">
        <v>19</v>
      </c>
      <c r="K65" s="27">
        <v>60</v>
      </c>
      <c r="L65" s="27">
        <v>64</v>
      </c>
      <c r="M65" s="27">
        <v>34</v>
      </c>
      <c r="N65" s="27">
        <v>12</v>
      </c>
      <c r="O65" s="27">
        <v>3</v>
      </c>
      <c r="P65" s="27">
        <f t="shared" si="4"/>
        <v>200</v>
      </c>
      <c r="Q65" s="27">
        <v>200</v>
      </c>
      <c r="R65" s="27">
        <f t="shared" si="1"/>
        <v>0</v>
      </c>
      <c r="U65" s="27">
        <v>200</v>
      </c>
      <c r="V65" s="27">
        <f t="shared" si="2"/>
        <v>0</v>
      </c>
    </row>
    <row r="66" spans="2:22">
      <c r="B66" s="27" t="s">
        <v>33</v>
      </c>
      <c r="C66" s="41" t="s">
        <v>449</v>
      </c>
      <c r="D66" s="27">
        <v>18.91</v>
      </c>
      <c r="E66" s="27" t="s">
        <v>58</v>
      </c>
      <c r="F66" s="43">
        <v>46174</v>
      </c>
      <c r="G66" s="27" t="s">
        <v>351</v>
      </c>
      <c r="I66" s="27">
        <v>12</v>
      </c>
      <c r="J66" s="27">
        <v>29</v>
      </c>
      <c r="K66" s="27">
        <v>90</v>
      </c>
      <c r="L66" s="27">
        <v>94</v>
      </c>
      <c r="M66" s="27">
        <v>51</v>
      </c>
      <c r="N66" s="27">
        <v>18</v>
      </c>
      <c r="O66" s="27">
        <v>6</v>
      </c>
      <c r="P66" s="27">
        <f t="shared" si="4"/>
        <v>300</v>
      </c>
      <c r="Q66" s="27">
        <v>300</v>
      </c>
      <c r="R66" s="27">
        <f t="shared" si="1"/>
        <v>0</v>
      </c>
      <c r="U66" s="27">
        <v>300</v>
      </c>
      <c r="V66" s="27">
        <f t="shared" si="2"/>
        <v>0</v>
      </c>
    </row>
    <row r="67" spans="2:22">
      <c r="B67" s="27" t="s">
        <v>33</v>
      </c>
      <c r="C67" s="41" t="s">
        <v>449</v>
      </c>
      <c r="D67" s="27">
        <v>18.91</v>
      </c>
      <c r="E67" s="27" t="s">
        <v>63</v>
      </c>
      <c r="F67" s="43">
        <v>46142</v>
      </c>
      <c r="G67" s="27" t="s">
        <v>351</v>
      </c>
      <c r="I67" s="27">
        <v>12</v>
      </c>
      <c r="J67" s="27">
        <v>29</v>
      </c>
      <c r="K67" s="27">
        <v>90</v>
      </c>
      <c r="L67" s="27">
        <v>94</v>
      </c>
      <c r="M67" s="27">
        <v>51</v>
      </c>
      <c r="N67" s="27">
        <v>18</v>
      </c>
      <c r="O67" s="27">
        <v>6</v>
      </c>
      <c r="P67" s="27">
        <f t="shared" si="4"/>
        <v>300</v>
      </c>
      <c r="Q67" s="27">
        <v>300</v>
      </c>
      <c r="R67" s="27">
        <f t="shared" si="1"/>
        <v>0</v>
      </c>
      <c r="U67" s="27">
        <v>300</v>
      </c>
      <c r="V67" s="27">
        <f t="shared" si="2"/>
        <v>0</v>
      </c>
    </row>
    <row r="68" spans="2:22">
      <c r="B68" s="27" t="s">
        <v>33</v>
      </c>
      <c r="C68" s="41" t="s">
        <v>449</v>
      </c>
      <c r="D68" s="27">
        <v>18.91</v>
      </c>
      <c r="E68" s="27" t="s">
        <v>69</v>
      </c>
      <c r="F68" s="43">
        <v>46174</v>
      </c>
      <c r="G68" s="27" t="s">
        <v>351</v>
      </c>
      <c r="I68" s="27">
        <v>8</v>
      </c>
      <c r="J68" s="27">
        <v>19</v>
      </c>
      <c r="K68" s="27">
        <v>60</v>
      </c>
      <c r="L68" s="27">
        <v>64</v>
      </c>
      <c r="M68" s="27">
        <v>34</v>
      </c>
      <c r="N68" s="27">
        <v>12</v>
      </c>
      <c r="O68" s="27">
        <v>3</v>
      </c>
      <c r="P68" s="27">
        <f t="shared" si="4"/>
        <v>200</v>
      </c>
      <c r="Q68" s="27">
        <v>200</v>
      </c>
      <c r="R68" s="27">
        <f t="shared" ref="R68:R83" si="5">Q68-P68</f>
        <v>0</v>
      </c>
      <c r="U68" s="27">
        <v>200</v>
      </c>
      <c r="V68" s="27">
        <f t="shared" ref="V68:V83" si="6">U68-P68</f>
        <v>0</v>
      </c>
    </row>
    <row r="69" spans="2:22">
      <c r="B69" s="27" t="s">
        <v>73</v>
      </c>
      <c r="C69" s="27" t="s">
        <v>450</v>
      </c>
      <c r="D69" s="27">
        <v>15.5</v>
      </c>
      <c r="E69" s="27" t="s">
        <v>34</v>
      </c>
      <c r="F69" s="43">
        <v>46174</v>
      </c>
      <c r="G69" s="27" t="s">
        <v>352</v>
      </c>
      <c r="I69" s="27">
        <v>20</v>
      </c>
      <c r="J69" s="27">
        <v>48</v>
      </c>
      <c r="K69" s="27">
        <v>150</v>
      </c>
      <c r="L69" s="27">
        <v>158</v>
      </c>
      <c r="M69" s="27">
        <v>85</v>
      </c>
      <c r="N69" s="27">
        <v>30</v>
      </c>
      <c r="O69" s="27">
        <v>9</v>
      </c>
      <c r="P69" s="27">
        <f t="shared" si="4"/>
        <v>500</v>
      </c>
      <c r="Q69" s="27">
        <v>500</v>
      </c>
      <c r="R69" s="27">
        <f t="shared" si="5"/>
        <v>0</v>
      </c>
      <c r="U69" s="27">
        <v>500</v>
      </c>
      <c r="V69" s="27">
        <f t="shared" si="6"/>
        <v>0</v>
      </c>
    </row>
    <row r="70" spans="2:22">
      <c r="B70" s="27" t="s">
        <v>73</v>
      </c>
      <c r="C70" s="27" t="s">
        <v>450</v>
      </c>
      <c r="D70" s="27">
        <v>15.5</v>
      </c>
      <c r="E70" s="27" t="s">
        <v>63</v>
      </c>
      <c r="F70" s="43">
        <v>46174</v>
      </c>
      <c r="G70" s="27" t="s">
        <v>352</v>
      </c>
      <c r="I70" s="27">
        <v>16</v>
      </c>
      <c r="J70" s="27">
        <v>38</v>
      </c>
      <c r="K70" s="27">
        <v>120</v>
      </c>
      <c r="L70" s="27">
        <v>126</v>
      </c>
      <c r="M70" s="27">
        <v>68</v>
      </c>
      <c r="N70" s="27">
        <v>24</v>
      </c>
      <c r="O70" s="27">
        <v>8</v>
      </c>
      <c r="P70" s="27">
        <f t="shared" si="4"/>
        <v>400</v>
      </c>
      <c r="Q70" s="27">
        <v>400</v>
      </c>
      <c r="R70" s="27">
        <f t="shared" si="5"/>
        <v>0</v>
      </c>
      <c r="U70" s="27">
        <v>400</v>
      </c>
      <c r="V70" s="27">
        <f t="shared" si="6"/>
        <v>0</v>
      </c>
    </row>
    <row r="71" spans="2:22">
      <c r="B71" s="27" t="s">
        <v>73</v>
      </c>
      <c r="C71" s="27" t="s">
        <v>450</v>
      </c>
      <c r="D71" s="27">
        <v>15.5</v>
      </c>
      <c r="E71" s="27" t="s">
        <v>49</v>
      </c>
      <c r="F71" s="43">
        <v>46174</v>
      </c>
      <c r="G71" s="27" t="s">
        <v>352</v>
      </c>
      <c r="I71" s="27">
        <v>16</v>
      </c>
      <c r="J71" s="27">
        <v>38</v>
      </c>
      <c r="K71" s="27">
        <v>120</v>
      </c>
      <c r="L71" s="27">
        <v>126</v>
      </c>
      <c r="M71" s="27">
        <v>68</v>
      </c>
      <c r="N71" s="27">
        <v>24</v>
      </c>
      <c r="O71" s="27">
        <v>8</v>
      </c>
      <c r="P71" s="27">
        <f t="shared" si="4"/>
        <v>400</v>
      </c>
      <c r="Q71" s="27">
        <v>400</v>
      </c>
      <c r="R71" s="27">
        <f t="shared" si="5"/>
        <v>0</v>
      </c>
      <c r="U71" s="27">
        <v>400</v>
      </c>
      <c r="V71" s="27">
        <f t="shared" si="6"/>
        <v>0</v>
      </c>
    </row>
    <row r="72" spans="2:22">
      <c r="B72" s="27" t="s">
        <v>73</v>
      </c>
      <c r="C72" s="27" t="s">
        <v>450</v>
      </c>
      <c r="D72" s="27">
        <v>15.5</v>
      </c>
      <c r="E72" s="27" t="s">
        <v>58</v>
      </c>
      <c r="F72" s="43">
        <v>46174</v>
      </c>
      <c r="G72" s="27" t="s">
        <v>352</v>
      </c>
      <c r="I72" s="27">
        <v>12</v>
      </c>
      <c r="J72" s="27">
        <v>29</v>
      </c>
      <c r="K72" s="27">
        <v>90</v>
      </c>
      <c r="L72" s="27">
        <v>94</v>
      </c>
      <c r="M72" s="27">
        <v>51</v>
      </c>
      <c r="N72" s="27">
        <v>18</v>
      </c>
      <c r="O72" s="27">
        <v>6</v>
      </c>
      <c r="P72" s="27">
        <f t="shared" si="4"/>
        <v>300</v>
      </c>
      <c r="Q72" s="27">
        <v>300</v>
      </c>
      <c r="R72" s="27">
        <f t="shared" si="5"/>
        <v>0</v>
      </c>
      <c r="U72" s="27">
        <v>300</v>
      </c>
      <c r="V72" s="27">
        <f t="shared" si="6"/>
        <v>0</v>
      </c>
    </row>
    <row r="73" spans="2:22">
      <c r="B73" s="27" t="s">
        <v>93</v>
      </c>
      <c r="C73" s="27" t="s">
        <v>451</v>
      </c>
      <c r="D73" s="27">
        <v>20.86</v>
      </c>
      <c r="E73" s="27" t="s">
        <v>34</v>
      </c>
      <c r="F73" s="43">
        <v>46174</v>
      </c>
      <c r="G73" s="27" t="s">
        <v>353</v>
      </c>
      <c r="I73" s="27">
        <v>20</v>
      </c>
      <c r="J73" s="27">
        <v>48</v>
      </c>
      <c r="K73" s="27">
        <v>150</v>
      </c>
      <c r="L73" s="27">
        <v>158</v>
      </c>
      <c r="M73" s="27">
        <v>85</v>
      </c>
      <c r="N73" s="27">
        <v>30</v>
      </c>
      <c r="O73" s="27">
        <v>9</v>
      </c>
      <c r="P73" s="27">
        <f t="shared" si="4"/>
        <v>500</v>
      </c>
      <c r="Q73" s="27">
        <v>500</v>
      </c>
      <c r="R73" s="27">
        <f t="shared" si="5"/>
        <v>0</v>
      </c>
      <c r="U73" s="27">
        <v>500</v>
      </c>
      <c r="V73" s="27">
        <f t="shared" si="6"/>
        <v>0</v>
      </c>
    </row>
    <row r="74" spans="2:22">
      <c r="B74" s="27" t="s">
        <v>93</v>
      </c>
      <c r="C74" s="27" t="s">
        <v>451</v>
      </c>
      <c r="D74" s="27">
        <v>20.86</v>
      </c>
      <c r="E74" s="27" t="s">
        <v>63</v>
      </c>
      <c r="F74" s="43">
        <v>46174</v>
      </c>
      <c r="G74" s="27" t="s">
        <v>353</v>
      </c>
      <c r="I74" s="27">
        <v>16</v>
      </c>
      <c r="J74" s="27">
        <v>38</v>
      </c>
      <c r="K74" s="27">
        <v>120</v>
      </c>
      <c r="L74" s="27">
        <v>126</v>
      </c>
      <c r="M74" s="27">
        <v>68</v>
      </c>
      <c r="N74" s="27">
        <v>24</v>
      </c>
      <c r="O74" s="27">
        <v>8</v>
      </c>
      <c r="P74" s="27">
        <f t="shared" si="4"/>
        <v>400</v>
      </c>
      <c r="Q74" s="27">
        <v>400</v>
      </c>
      <c r="R74" s="27">
        <f t="shared" si="5"/>
        <v>0</v>
      </c>
      <c r="U74" s="27">
        <v>400</v>
      </c>
      <c r="V74" s="27">
        <f t="shared" si="6"/>
        <v>0</v>
      </c>
    </row>
    <row r="75" spans="2:22">
      <c r="B75" s="27" t="s">
        <v>93</v>
      </c>
      <c r="C75" s="27" t="s">
        <v>451</v>
      </c>
      <c r="D75" s="27">
        <v>20.86</v>
      </c>
      <c r="E75" s="27" t="s">
        <v>49</v>
      </c>
      <c r="F75" s="43">
        <v>46174</v>
      </c>
      <c r="G75" s="27" t="s">
        <v>353</v>
      </c>
      <c r="I75" s="27">
        <v>16</v>
      </c>
      <c r="J75" s="27">
        <v>38</v>
      </c>
      <c r="K75" s="27">
        <v>120</v>
      </c>
      <c r="L75" s="27">
        <v>126</v>
      </c>
      <c r="M75" s="27">
        <v>68</v>
      </c>
      <c r="N75" s="27">
        <v>24</v>
      </c>
      <c r="O75" s="27">
        <v>8</v>
      </c>
      <c r="P75" s="27">
        <f t="shared" si="4"/>
        <v>400</v>
      </c>
      <c r="Q75" s="27">
        <v>400</v>
      </c>
      <c r="R75" s="27">
        <f t="shared" si="5"/>
        <v>0</v>
      </c>
      <c r="U75" s="27">
        <v>400</v>
      </c>
      <c r="V75" s="27">
        <f t="shared" si="6"/>
        <v>0</v>
      </c>
    </row>
    <row r="76" spans="2:22">
      <c r="B76" s="27" t="s">
        <v>93</v>
      </c>
      <c r="C76" s="27" t="s">
        <v>451</v>
      </c>
      <c r="D76" s="27">
        <v>20.86</v>
      </c>
      <c r="E76" s="27" t="s">
        <v>58</v>
      </c>
      <c r="F76" s="43">
        <v>46174</v>
      </c>
      <c r="G76" s="27" t="s">
        <v>353</v>
      </c>
      <c r="I76" s="27">
        <v>12</v>
      </c>
      <c r="J76" s="27">
        <v>29</v>
      </c>
      <c r="K76" s="27">
        <v>90</v>
      </c>
      <c r="L76" s="27">
        <v>94</v>
      </c>
      <c r="M76" s="27">
        <v>51</v>
      </c>
      <c r="N76" s="27">
        <v>18</v>
      </c>
      <c r="O76" s="27">
        <v>6</v>
      </c>
      <c r="P76" s="27">
        <f t="shared" ref="P76:P107" si="7">SUM(I76:O76)</f>
        <v>300</v>
      </c>
      <c r="Q76" s="27">
        <v>300</v>
      </c>
      <c r="R76" s="27">
        <f t="shared" si="5"/>
        <v>0</v>
      </c>
      <c r="U76" s="27">
        <v>300</v>
      </c>
      <c r="V76" s="27">
        <f t="shared" si="6"/>
        <v>0</v>
      </c>
    </row>
    <row r="77" spans="2:22">
      <c r="B77" s="27" t="s">
        <v>127</v>
      </c>
      <c r="C77" s="27" t="s">
        <v>133</v>
      </c>
      <c r="D77" s="27">
        <v>22.45</v>
      </c>
      <c r="E77" s="27" t="s">
        <v>34</v>
      </c>
      <c r="F77" s="42">
        <v>46142</v>
      </c>
      <c r="G77" s="27" t="s">
        <v>354</v>
      </c>
      <c r="I77" s="27">
        <v>11</v>
      </c>
      <c r="J77" s="27">
        <v>41</v>
      </c>
      <c r="K77" s="27">
        <v>63</v>
      </c>
      <c r="L77" s="27">
        <v>68</v>
      </c>
      <c r="M77" s="27">
        <v>51</v>
      </c>
      <c r="N77" s="27">
        <v>26</v>
      </c>
      <c r="O77" s="27">
        <v>9</v>
      </c>
      <c r="P77" s="27">
        <f t="shared" si="7"/>
        <v>269</v>
      </c>
      <c r="Q77" s="27">
        <v>250</v>
      </c>
      <c r="R77" s="27">
        <f t="shared" si="5"/>
        <v>-19</v>
      </c>
      <c r="U77" s="27">
        <v>250</v>
      </c>
      <c r="V77" s="27">
        <f t="shared" si="6"/>
        <v>-19</v>
      </c>
    </row>
    <row r="78" spans="2:22">
      <c r="B78" s="27" t="s">
        <v>127</v>
      </c>
      <c r="C78" s="27" t="s">
        <v>133</v>
      </c>
      <c r="D78" s="27">
        <v>22.45</v>
      </c>
      <c r="E78" s="27" t="s">
        <v>63</v>
      </c>
      <c r="F78" s="42">
        <v>46142</v>
      </c>
      <c r="G78" s="27" t="s">
        <v>354</v>
      </c>
      <c r="I78" s="27">
        <v>7</v>
      </c>
      <c r="J78" s="27">
        <v>29</v>
      </c>
      <c r="K78" s="27">
        <v>43</v>
      </c>
      <c r="L78" s="27">
        <v>47</v>
      </c>
      <c r="M78" s="27">
        <v>32</v>
      </c>
      <c r="N78" s="27">
        <v>19</v>
      </c>
      <c r="O78" s="27">
        <v>6</v>
      </c>
      <c r="P78" s="27">
        <f t="shared" si="7"/>
        <v>183</v>
      </c>
      <c r="Q78" s="27">
        <v>200</v>
      </c>
      <c r="R78" s="27">
        <f t="shared" si="5"/>
        <v>17</v>
      </c>
      <c r="U78" s="27">
        <v>200</v>
      </c>
      <c r="V78" s="27">
        <f t="shared" si="6"/>
        <v>17</v>
      </c>
    </row>
    <row r="79" spans="2:22">
      <c r="B79" s="27" t="s">
        <v>127</v>
      </c>
      <c r="C79" s="27" t="s">
        <v>133</v>
      </c>
      <c r="D79" s="27">
        <v>22.45</v>
      </c>
      <c r="E79" s="27" t="s">
        <v>49</v>
      </c>
      <c r="F79" s="42">
        <v>46142</v>
      </c>
      <c r="G79" s="27" t="s">
        <v>354</v>
      </c>
      <c r="I79" s="27">
        <v>7</v>
      </c>
      <c r="J79" s="27">
        <v>29</v>
      </c>
      <c r="K79" s="27">
        <v>43</v>
      </c>
      <c r="L79" s="27">
        <v>47</v>
      </c>
      <c r="M79" s="27">
        <v>32</v>
      </c>
      <c r="N79" s="27">
        <v>19</v>
      </c>
      <c r="O79" s="27">
        <v>6</v>
      </c>
      <c r="P79" s="27">
        <f t="shared" si="7"/>
        <v>183</v>
      </c>
      <c r="Q79" s="27">
        <v>200</v>
      </c>
      <c r="R79" s="27">
        <f t="shared" si="5"/>
        <v>17</v>
      </c>
      <c r="U79" s="27">
        <v>200</v>
      </c>
      <c r="V79" s="27">
        <f t="shared" si="6"/>
        <v>17</v>
      </c>
    </row>
    <row r="80" spans="2:22">
      <c r="B80" s="27" t="s">
        <v>127</v>
      </c>
      <c r="C80" s="27" t="s">
        <v>133</v>
      </c>
      <c r="D80" s="27">
        <v>22.45</v>
      </c>
      <c r="E80" s="27" t="s">
        <v>58</v>
      </c>
      <c r="F80" s="42">
        <v>46142</v>
      </c>
      <c r="G80" s="27" t="s">
        <v>354</v>
      </c>
      <c r="I80" s="27">
        <v>7</v>
      </c>
      <c r="J80" s="27">
        <v>29</v>
      </c>
      <c r="K80" s="27">
        <v>43</v>
      </c>
      <c r="L80" s="27">
        <v>47</v>
      </c>
      <c r="M80" s="27">
        <v>32</v>
      </c>
      <c r="N80" s="27">
        <v>19</v>
      </c>
      <c r="O80" s="27">
        <v>6</v>
      </c>
      <c r="P80" s="27">
        <f t="shared" si="7"/>
        <v>183</v>
      </c>
      <c r="Q80" s="27">
        <v>200</v>
      </c>
      <c r="R80" s="27">
        <f t="shared" si="5"/>
        <v>17</v>
      </c>
      <c r="U80" s="27">
        <v>200</v>
      </c>
      <c r="V80" s="27">
        <f t="shared" si="6"/>
        <v>17</v>
      </c>
    </row>
    <row r="81" spans="2:22">
      <c r="B81" s="44" t="s">
        <v>33</v>
      </c>
      <c r="C81" s="41" t="s">
        <v>449</v>
      </c>
      <c r="D81" s="44">
        <v>18.91</v>
      </c>
      <c r="E81" s="44" t="s">
        <v>49</v>
      </c>
      <c r="F81" s="45">
        <v>46249</v>
      </c>
      <c r="G81" s="44" t="s">
        <v>351</v>
      </c>
      <c r="H81" s="44"/>
      <c r="I81" s="44"/>
      <c r="J81" s="44"/>
      <c r="K81" s="44"/>
      <c r="L81" s="44">
        <v>200</v>
      </c>
      <c r="M81" s="44"/>
      <c r="N81" s="44"/>
      <c r="O81" s="44"/>
      <c r="P81" s="44">
        <f t="shared" ref="P81:P83" si="8">SUM(I81:O81)</f>
        <v>200</v>
      </c>
      <c r="Q81" s="44">
        <v>200</v>
      </c>
      <c r="R81" s="44">
        <f t="shared" si="5"/>
        <v>0</v>
      </c>
      <c r="U81" s="27">
        <v>200</v>
      </c>
      <c r="V81" s="27">
        <f t="shared" si="6"/>
        <v>0</v>
      </c>
    </row>
    <row r="82" spans="2:22">
      <c r="B82" s="44" t="s">
        <v>33</v>
      </c>
      <c r="C82" s="41" t="s">
        <v>449</v>
      </c>
      <c r="D82" s="44">
        <v>18.91</v>
      </c>
      <c r="E82" s="44" t="s">
        <v>58</v>
      </c>
      <c r="F82" s="45">
        <v>46249</v>
      </c>
      <c r="G82" s="44" t="s">
        <v>351</v>
      </c>
      <c r="H82" s="44"/>
      <c r="I82" s="44"/>
      <c r="J82" s="44"/>
      <c r="K82" s="44"/>
      <c r="L82" s="44">
        <v>300</v>
      </c>
      <c r="M82" s="44"/>
      <c r="N82" s="44"/>
      <c r="O82" s="44"/>
      <c r="P82" s="44">
        <f t="shared" si="8"/>
        <v>300</v>
      </c>
      <c r="Q82" s="44">
        <v>300</v>
      </c>
      <c r="R82" s="44">
        <f t="shared" si="5"/>
        <v>0</v>
      </c>
      <c r="U82" s="27">
        <v>300</v>
      </c>
      <c r="V82" s="27">
        <f t="shared" si="6"/>
        <v>0</v>
      </c>
    </row>
    <row r="83" spans="2:22">
      <c r="B83" s="44" t="s">
        <v>33</v>
      </c>
      <c r="C83" s="41" t="s">
        <v>449</v>
      </c>
      <c r="D83" s="44">
        <v>18.91</v>
      </c>
      <c r="E83" s="44" t="s">
        <v>69</v>
      </c>
      <c r="F83" s="45">
        <v>46249</v>
      </c>
      <c r="G83" s="44" t="s">
        <v>351</v>
      </c>
      <c r="H83" s="44"/>
      <c r="I83" s="44"/>
      <c r="J83" s="44"/>
      <c r="K83" s="44"/>
      <c r="L83" s="44">
        <v>200</v>
      </c>
      <c r="M83" s="44"/>
      <c r="N83" s="44"/>
      <c r="O83" s="44"/>
      <c r="P83" s="44">
        <f t="shared" si="8"/>
        <v>200</v>
      </c>
      <c r="Q83" s="44">
        <v>200</v>
      </c>
      <c r="R83" s="44">
        <f t="shared" si="5"/>
        <v>0</v>
      </c>
      <c r="U83" s="27">
        <v>200</v>
      </c>
      <c r="V83" s="27">
        <f t="shared" si="6"/>
        <v>0</v>
      </c>
    </row>
  </sheetData>
  <protectedRanges>
    <protectedRange algorithmName="SHA-512" hashValue="ZaARbN21HNVrl9FaABE2X/fN1+sunePD8QcoJia7g/XCRpvsN1DoM0CXnFd6XiS72gE/aV7IFCpWZ+AGQCq05g==" saltValue="HUkBP+xL8PDyMeWRbYtxKg==" spinCount="100000" sqref="B4:C5" name="Range3_21"/>
    <protectedRange algorithmName="SHA-512" hashValue="y+lcvJzW8236ZevTG77cWzbiWOHdAyDUvFoEDT5oCULfq8AtruS6WUege/zhZg5+/aDu4y9AzLqNNFiXzrdhkg==" saltValue="V8kKIDdxkriAPS1X7YdKcw==" spinCount="100000" sqref="B4:C5" name="Range2_21"/>
    <protectedRange algorithmName="SHA-512" hashValue="ZaARbN21HNVrl9FaABE2X/fN1+sunePD8QcoJia7g/XCRpvsN1DoM0CXnFd6XiS72gE/aV7IFCpWZ+AGQCq05g==" saltValue="HUkBP+xL8PDyMeWRbYtxKg==" spinCount="100000" sqref="B6:C8" name="Range3_21_1"/>
    <protectedRange algorithmName="SHA-512" hashValue="y+lcvJzW8236ZevTG77cWzbiWOHdAyDUvFoEDT5oCULfq8AtruS6WUege/zhZg5+/aDu4y9AzLqNNFiXzrdhkg==" saltValue="V8kKIDdxkriAPS1X7YdKcw==" spinCount="100000" sqref="B6:C8" name="Range2_21_1"/>
    <protectedRange algorithmName="SHA-512" hashValue="ZaARbN21HNVrl9FaABE2X/fN1+sunePD8QcoJia7g/XCRpvsN1DoM0CXnFd6XiS72gE/aV7IFCpWZ+AGQCq05g==" saltValue="HUkBP+xL8PDyMeWRbYtxKg==" spinCount="100000" sqref="B9:C11" name="Range3_21_2"/>
    <protectedRange algorithmName="SHA-512" hashValue="y+lcvJzW8236ZevTG77cWzbiWOHdAyDUvFoEDT5oCULfq8AtruS6WUege/zhZg5+/aDu4y9AzLqNNFiXzrdhkg==" saltValue="V8kKIDdxkriAPS1X7YdKcw==" spinCount="100000" sqref="B9:C11" name="Range2_21_2"/>
    <protectedRange algorithmName="SHA-512" hashValue="ZaARbN21HNVrl9FaABE2X/fN1+sunePD8QcoJia7g/XCRpvsN1DoM0CXnFd6XiS72gE/aV7IFCpWZ+AGQCq05g==" saltValue="HUkBP+xL8PDyMeWRbYtxKg==" spinCount="100000" sqref="B12:C12" name="Range3_21_3"/>
    <protectedRange algorithmName="SHA-512" hashValue="y+lcvJzW8236ZevTG77cWzbiWOHdAyDUvFoEDT5oCULfq8AtruS6WUege/zhZg5+/aDu4y9AzLqNNFiXzrdhkg==" saltValue="V8kKIDdxkriAPS1X7YdKcw==" spinCount="100000" sqref="B12:C12" name="Range2_21_3"/>
  </protectedRanges>
  <autoFilter ref="B2:V83" xr:uid="{28E47154-6047-4D68-BB81-06D8601475EE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4" ma:contentTypeDescription="Create a new document." ma:contentTypeScope="" ma:versionID="67a12b2a77bafae2b43cb4bc6ad36430">
  <xsd:schema xmlns:xsd="http://www.w3.org/2001/XMLSchema" xmlns:xs="http://www.w3.org/2001/XMLSchema" xmlns:p="http://schemas.microsoft.com/office/2006/metadata/properties" xmlns:ns2="1972f4fa-a3a2-4010-a47e-cf3d6c5d1421" targetNamespace="http://schemas.microsoft.com/office/2006/metadata/properties" ma:root="true" ma:fieldsID="ea71be3013efec35bb1ee92532472506" ns2:_="">
    <xsd:import namespace="1972f4fa-a3a2-4010-a47e-cf3d6c5d1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1183B1-AC4C-4F2C-A62C-A0FDCBA28A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B8A2AD-9ED8-4B76-BDA8-343B1074F6DA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1972f4fa-a3a2-4010-a47e-cf3d6c5d1421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92C3B25-A104-4D5A-9628-ED2F993F65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</vt:lpstr>
      <vt:lpstr>ADDRESS</vt:lpstr>
      <vt:lpstr>H1 FY27 BUYPLAN</vt:lpstr>
      <vt:lpstr>H1 FY27 BUYPLAN PIVOT</vt:lpstr>
      <vt:lpstr>PIVOT</vt:lpstr>
      <vt:lpstr>PO ERP TO UPDATE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 Sales</dc:creator>
  <cp:keywords/>
  <dc:description/>
  <cp:lastModifiedBy>Hieu Nguyen Thi Minh</cp:lastModifiedBy>
  <cp:revision/>
  <dcterms:created xsi:type="dcterms:W3CDTF">2020-11-11T02:21:38Z</dcterms:created>
  <dcterms:modified xsi:type="dcterms:W3CDTF">2025-12-29T06:14:14Z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