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ODD &amp; GUNN/5. AW26/2-PRODUCTION/1-CUSTOMER-ORDER/LAYOUT TRIM/"/>
    </mc:Choice>
  </mc:AlternateContent>
  <xr:revisionPtr revIDLastSave="751" documentId="13_ncr:1_{F3D94663-5957-4CE6-A6E5-255353E7D8EA}" xr6:coauthVersionLast="47" xr6:coauthVersionMax="47" xr10:uidLastSave="{C87E7533-562E-4F0E-8163-EA1C07292875}"/>
  <bookViews>
    <workbookView xWindow="-110" yWindow="-110" windowWidth="19420" windowHeight="10300" xr2:uid="{00000000-000D-0000-FFFF-FFFF00000000}"/>
  </bookViews>
  <sheets>
    <sheet name="PO" sheetId="2" r:id="rId1"/>
    <sheet name="POLYBAG STICKER" sheetId="17" r:id="rId2"/>
    <sheet name="DETAILS" sheetId="6" state="hidden" r:id="rId3"/>
  </sheets>
  <definedNames>
    <definedName name="_xlnm._FilterDatabase" localSheetId="1" hidden="1">'POLYBAG STICKER'!$A$14:$H$54</definedName>
    <definedName name="_xlnm.Print_Area" localSheetId="0">PO!$A$1:$N$27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7" l="1"/>
  <c r="G39" i="17"/>
  <c r="G40" i="17"/>
  <c r="G41" i="17"/>
  <c r="G42" i="17"/>
  <c r="G36" i="17"/>
  <c r="E3" i="6" l="1"/>
  <c r="C15" i="6"/>
  <c r="E11" i="6"/>
  <c r="E12" i="6"/>
  <c r="E13" i="6"/>
  <c r="E14" i="6"/>
  <c r="F54" i="17"/>
  <c r="G53" i="17"/>
  <c r="G52" i="17"/>
  <c r="G51" i="17"/>
  <c r="G50" i="17"/>
  <c r="G49" i="17"/>
  <c r="G48" i="17"/>
  <c r="G47" i="17"/>
  <c r="G45" i="17"/>
  <c r="G44" i="17"/>
  <c r="G43" i="17"/>
  <c r="G35" i="17"/>
  <c r="G34" i="17"/>
  <c r="G33" i="17"/>
  <c r="G32" i="17"/>
  <c r="G31" i="17"/>
  <c r="G29" i="17"/>
  <c r="G28" i="17"/>
  <c r="G27" i="17"/>
  <c r="G26" i="17"/>
  <c r="G25" i="17"/>
  <c r="G24" i="17"/>
  <c r="G23" i="17"/>
  <c r="G21" i="17"/>
  <c r="G20" i="17"/>
  <c r="G19" i="17"/>
  <c r="G18" i="17"/>
  <c r="G17" i="17"/>
  <c r="G16" i="17"/>
  <c r="G15" i="17"/>
  <c r="G54" i="17" l="1"/>
  <c r="E10" i="6"/>
  <c r="E9" i="6"/>
  <c r="E8" i="6"/>
  <c r="E7" i="6"/>
  <c r="E6" i="6"/>
  <c r="F15" i="6"/>
  <c r="E5" i="6"/>
  <c r="E4" i="6"/>
  <c r="K15" i="2" l="1"/>
  <c r="M15" i="2" s="1"/>
  <c r="K12" i="2"/>
  <c r="M12" i="2" s="1"/>
  <c r="K14" i="2"/>
  <c r="M14" i="2" s="1"/>
  <c r="K13" i="2"/>
  <c r="M13" i="2" s="1"/>
  <c r="K17" i="2"/>
  <c r="M17" i="2" s="1"/>
  <c r="K16" i="2"/>
  <c r="M16" i="2" s="1"/>
  <c r="I19" i="2"/>
  <c r="D15" i="6"/>
  <c r="E15" i="6"/>
  <c r="K11" i="2"/>
  <c r="M11" i="2" s="1"/>
  <c r="M19" i="2" l="1"/>
  <c r="K19" i="2"/>
  <c r="H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<sst xmlns="http://schemas.openxmlformats.org/spreadsheetml/2006/main" count="259" uniqueCount="135">
  <si>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</si>
  <si>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</si>
  <si>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</si>
  <si>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</si>
  <si>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</si>
  <si>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</si>
  <si>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</si>
  <si>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</si>
  <si>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</si>
  <si>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</si>
  <si>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</si>
  <si>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</si>
  <si>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</si>
  <si>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</si>
  <si>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</si>
  <si>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</si>
  <si>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</si>
  <si>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</si>
  <si>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</si>
  <si>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</si>
  <si>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</si>
  <si>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</si>
  <si>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</si>
  <si>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</si>
  <si>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</si>
  <si>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</si>
  <si>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</si>
  <si>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</si>
  <si>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</si>
  <si>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</si>
  <si>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</si>
  <si>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</si>
  <si>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</si>
  <si>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</si>
  <si>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</si>
  <si>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</si>
  <si>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RODD &amp; GUNN</t>
  </si>
  <si>
    <t>SP0455</t>
  </si>
  <si>
    <t>PCS</t>
  </si>
  <si>
    <t>WHITE</t>
  </si>
  <si>
    <t>CHECKNET</t>
  </si>
  <si>
    <t>ORDER</t>
  </si>
  <si>
    <t>009194-04</t>
  </si>
  <si>
    <t>009194-01</t>
  </si>
  <si>
    <t>B</t>
  </si>
  <si>
    <t>D</t>
  </si>
  <si>
    <t>XS</t>
  </si>
  <si>
    <t>SM</t>
  </si>
  <si>
    <t>ME</t>
  </si>
  <si>
    <t>LG</t>
  </si>
  <si>
    <t>XL</t>
  </si>
  <si>
    <t>XXL</t>
  </si>
  <si>
    <t>XXXL</t>
  </si>
  <si>
    <t>F</t>
  </si>
  <si>
    <t>30mm wide x 25mm</t>
  </si>
  <si>
    <t>CHECK NET</t>
  </si>
  <si>
    <t>polybag</t>
  </si>
  <si>
    <t>Pre-Pack Sticker</t>
  </si>
  <si>
    <t>Barcode Sticker</t>
  </si>
  <si>
    <t>Q'TY</t>
  </si>
  <si>
    <t>PO# NUMBER</t>
  </si>
  <si>
    <t>TOTAL</t>
  </si>
  <si>
    <t>STYLE</t>
  </si>
  <si>
    <t>DIEU</t>
  </si>
  <si>
    <t>SIZE</t>
  </si>
  <si>
    <t>BARCODE</t>
  </si>
  <si>
    <t>ANZ PRICE $</t>
  </si>
  <si>
    <t>071895/071896</t>
  </si>
  <si>
    <t>9401090127690</t>
  </si>
  <si>
    <t>9401090127850</t>
  </si>
  <si>
    <t>9401090127867</t>
  </si>
  <si>
    <t>9401090128031</t>
  </si>
  <si>
    <t>9401090128048</t>
  </si>
  <si>
    <t>9401090128055</t>
  </si>
  <si>
    <t>9401090128062</t>
  </si>
  <si>
    <t>071902/071903</t>
  </si>
  <si>
    <t>9401090128215</t>
  </si>
  <si>
    <t>9401090128222</t>
  </si>
  <si>
    <t>9401090128239</t>
  </si>
  <si>
    <t>9401090128246</t>
  </si>
  <si>
    <t>9401090128253</t>
  </si>
  <si>
    <t>9401090128260</t>
  </si>
  <si>
    <t>9401090128277</t>
  </si>
  <si>
    <t>071898/071899</t>
  </si>
  <si>
    <t>071905/071908</t>
  </si>
  <si>
    <t>071900/071901</t>
  </si>
  <si>
    <t>071911/071913</t>
  </si>
  <si>
    <t>QUANTITY</t>
  </si>
  <si>
    <t>072048</t>
  </si>
  <si>
    <t>072051</t>
  </si>
  <si>
    <t>072046</t>
  </si>
  <si>
    <t>072049</t>
  </si>
  <si>
    <t>SUPPLI (PO)</t>
  </si>
  <si>
    <t>072047</t>
  </si>
  <si>
    <t>072050</t>
  </si>
  <si>
    <t>LAYOUT POLYBAG STICKER</t>
  </si>
  <si>
    <t>SS25 - DROP 1</t>
  </si>
  <si>
    <t xml:space="preserve">POLYBAG STICKER
SIZE XS </t>
  </si>
  <si>
    <t xml:space="preserve">POLYBAG STICKER
SIZE S </t>
  </si>
  <si>
    <t>POLYBAG STICKER
SIZE M</t>
  </si>
  <si>
    <t>POLYBAG STICKER
SIZE L</t>
  </si>
  <si>
    <t>POLYBAG STICKER
SIZE XL</t>
  </si>
  <si>
    <t>POLYBAG STICKER
SIZE XXL</t>
  </si>
  <si>
    <t>POLYBAG STICKER
SIZE XXXL</t>
  </si>
  <si>
    <t>074964/074965</t>
  </si>
  <si>
    <t>074971/074975</t>
  </si>
  <si>
    <t>074972/074973</t>
  </si>
  <si>
    <t>074969/074970</t>
  </si>
  <si>
    <t>074966/074967</t>
  </si>
  <si>
    <t>009194-02</t>
  </si>
  <si>
    <t>009194-03</t>
  </si>
  <si>
    <t>009194-05</t>
  </si>
  <si>
    <t>9401090127645</t>
  </si>
  <si>
    <t>9401090128086</t>
  </si>
  <si>
    <t>9401090128093</t>
  </si>
  <si>
    <t>9401090128109</t>
  </si>
  <si>
    <t>9401090128116</t>
  </si>
  <si>
    <t>9401090128123</t>
  </si>
  <si>
    <t>9401090128130</t>
  </si>
  <si>
    <t>9401090128147</t>
  </si>
  <si>
    <t>9401090128154</t>
  </si>
  <si>
    <t>9401090128161</t>
  </si>
  <si>
    <t>9401090128178</t>
  </si>
  <si>
    <t>9401090128185</t>
  </si>
  <si>
    <t>9401090128192</t>
  </si>
  <si>
    <t>9401090128208</t>
  </si>
  <si>
    <t>9401090222982</t>
  </si>
  <si>
    <t>9401090222999</t>
  </si>
  <si>
    <t>9401090223019</t>
  </si>
  <si>
    <t>9401090223026</t>
  </si>
  <si>
    <t>9401090223248</t>
  </si>
  <si>
    <t>9401090223255</t>
  </si>
  <si>
    <t>9401090223262</t>
  </si>
  <si>
    <t>GỬI DETAIL QUA SUPPLIER SẼ TỰ CHẠY DATA ĐỂ RA STICKER, KHÔNG CẦN GỬI LAYOUT</t>
  </si>
  <si>
    <t>R14  AW26   G2973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</si>
</sst>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&quot;$&quot;#,##0.0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Muli"/>
      <family val="2"/>
    </font>
    <font>
      <sz val="12"/>
      <color rgb="FF000000"/>
      <name val="SimSun"/>
    </font>
    <font>
      <sz val="11"/>
      <color theme="1"/>
      <name val="Calibri"/>
      <family val="2"/>
    </font>
    <font>
      <b/>
      <i/>
      <sz val="28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0" fillId="0" borderId="1" xfId="0" applyBorder="1"/>
    <xf numFmtId="0" fontId="19" fillId="9" borderId="1" xfId="0" applyFont="1" applyFill="1" applyBorder="1"/>
    <xf numFmtId="169" fontId="19" fillId="9" borderId="1" xfId="0" applyNumberFormat="1" applyFont="1" applyFill="1" applyBorder="1" applyAlignment="1">
      <alignment horizontal="center"/>
    </xf>
    <xf numFmtId="0" fontId="0" fillId="10" borderId="1" xfId="0" applyFill="1" applyBorder="1"/>
    <xf numFmtId="0" fontId="22" fillId="0" borderId="1" xfId="13" applyBorder="1"/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23" fillId="4" borderId="0" xfId="2" applyFont="1" applyFill="1" applyAlignment="1">
      <alignment horizontal="left" vertical="center"/>
    </xf>
    <xf numFmtId="0" fontId="0" fillId="0" borderId="1" xfId="0" applyBorder="1" applyAlignment="1">
      <alignment horizontal="center"/>
    </xf>
  </cellXfs>
  <cellStyles count="14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 2" xfId="11" xr:uid="{D5D7EBA7-6BFB-4265-A99A-6314F917B5E2}"/>
    <cellStyle name="Normal 2 2" xfId="12" xr:uid="{C510D201-94D9-4288-AB15-CDFFD1773111}"/>
    <cellStyle name="Normal 3" xfId="13" xr:uid="{B9E34084-EB76-476A-BD2E-57F2F31B32AC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173182</xdr:colOff>
      <xdr:row>10</xdr:row>
      <xdr:rowOff>138547</xdr:rowOff>
    </xdr:from>
    <xdr:to>
      <xdr:col>13</xdr:col>
      <xdr:colOff>2020455</xdr:colOff>
      <xdr:row>10</xdr:row>
      <xdr:rowOff>937367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2F6749-005D-A71E-1BEE-A9CA5BF6E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727" y="5241638"/>
          <a:ext cx="1847273" cy="798820"/>
        </a:xfrm>
        <a:prstGeom prst="rect">
          <a:avLst/>
        </a:prstGeom>
      </xdr:spPr>
    </xdr:pic>
    <xdr:clientData/>
  </xdr:twoCellAnchor>
  <xdr:twoCellAnchor>
    <xdr:from>
      <xdr:col>13</xdr:col>
      <xdr:colOff>173182</xdr:colOff>
      <xdr:row>11</xdr:row>
      <xdr:rowOff>138547</xdr:rowOff>
    </xdr:from>
    <xdr:to>
      <xdr:col>13</xdr:col>
      <xdr:colOff>2020455</xdr:colOff>
      <xdr:row>11</xdr:row>
      <xdr:rowOff>937367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339691-FA7F-4264-A95E-5C0D819D7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727" y="4202547"/>
          <a:ext cx="1847273" cy="798820"/>
        </a:xfrm>
        <a:prstGeom prst="rect">
          <a:avLst/>
        </a:prstGeom>
      </xdr:spPr>
    </xdr:pic>
    <xdr:clientData/>
  </xdr:twoCellAnchor>
  <xdr:twoCellAnchor>
    <xdr:from>
      <xdr:col>13</xdr:col>
      <xdr:colOff>173182</xdr:colOff>
      <xdr:row>16</xdr:row>
      <xdr:rowOff>138547</xdr:rowOff>
    </xdr:from>
    <xdr:to>
      <xdr:col>13</xdr:col>
      <xdr:colOff>2020455</xdr:colOff>
      <xdr:row>16</xdr:row>
      <xdr:rowOff>937367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D1B5551-138D-4129-AD2C-71A98BB8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727" y="5449456"/>
          <a:ext cx="1847273" cy="798820"/>
        </a:xfrm>
        <a:prstGeom prst="rect">
          <a:avLst/>
        </a:prstGeom>
      </xdr:spPr>
    </xdr:pic>
    <xdr:clientData/>
  </xdr:twoCellAnchor>
  <xdr:twoCellAnchor>
    <xdr:from>
      <xdr:col>13</xdr:col>
      <xdr:colOff>173182</xdr:colOff>
      <xdr:row>15</xdr:row>
      <xdr:rowOff>138547</xdr:rowOff>
    </xdr:from>
    <xdr:to>
      <xdr:col>13</xdr:col>
      <xdr:colOff>2020455</xdr:colOff>
      <xdr:row>15</xdr:row>
      <xdr:rowOff>937367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87FB54-7066-475B-B9D1-DBE931ED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727" y="7943274"/>
          <a:ext cx="1847273" cy="798820"/>
        </a:xfrm>
        <a:prstGeom prst="rect">
          <a:avLst/>
        </a:prstGeom>
      </xdr:spPr>
    </xdr:pic>
    <xdr:clientData/>
  </xdr:twoCellAnchor>
  <xdr:twoCellAnchor>
    <xdr:from>
      <xdr:col>13</xdr:col>
      <xdr:colOff>173182</xdr:colOff>
      <xdr:row>14</xdr:row>
      <xdr:rowOff>138547</xdr:rowOff>
    </xdr:from>
    <xdr:to>
      <xdr:col>13</xdr:col>
      <xdr:colOff>2020455</xdr:colOff>
      <xdr:row>14</xdr:row>
      <xdr:rowOff>937367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1EBC00-7E41-41ED-9E73-4455F2DD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727" y="7943274"/>
          <a:ext cx="1847273" cy="798820"/>
        </a:xfrm>
        <a:prstGeom prst="rect">
          <a:avLst/>
        </a:prstGeom>
      </xdr:spPr>
    </xdr:pic>
    <xdr:clientData/>
  </xdr:twoCellAnchor>
  <xdr:twoCellAnchor>
    <xdr:from>
      <xdr:col>13</xdr:col>
      <xdr:colOff>173182</xdr:colOff>
      <xdr:row>13</xdr:row>
      <xdr:rowOff>138547</xdr:rowOff>
    </xdr:from>
    <xdr:to>
      <xdr:col>13</xdr:col>
      <xdr:colOff>2020455</xdr:colOff>
      <xdr:row>13</xdr:row>
      <xdr:rowOff>937367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1152334-87E1-4F57-B199-63EA099CD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727" y="7943274"/>
          <a:ext cx="1847273" cy="798820"/>
        </a:xfrm>
        <a:prstGeom prst="rect">
          <a:avLst/>
        </a:prstGeom>
      </xdr:spPr>
    </xdr:pic>
    <xdr:clientData/>
  </xdr:twoCellAnchor>
  <xdr:twoCellAnchor>
    <xdr:from>
      <xdr:col>13</xdr:col>
      <xdr:colOff>173182</xdr:colOff>
      <xdr:row>12</xdr:row>
      <xdr:rowOff>138547</xdr:rowOff>
    </xdr:from>
    <xdr:to>
      <xdr:col>13</xdr:col>
      <xdr:colOff>2020455</xdr:colOff>
      <xdr:row>12</xdr:row>
      <xdr:rowOff>937367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DE052E4-3878-44B7-8146-16287096C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3727" y="7943274"/>
          <a:ext cx="1847273" cy="798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582382</xdr:colOff>
      <xdr:row>1</xdr:row>
      <xdr:rowOff>152400</xdr:rowOff>
    </xdr:from>
    <xdr:to>
      <xdr:col>2</xdr:col>
      <xdr:colOff>418669</xdr:colOff>
      <xdr:row>10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5A85A-E262-4653-8211-A3CDB019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382" y="336550"/>
          <a:ext cx="2014337" cy="16700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6"/>
  <sheetViews>
    <sheetView tabSelected="1" view="pageBreakPreview" topLeftCell="A6" zoomScale="55" zoomScaleNormal="70" zoomScaleSheetLayoutView="55" zoomScalePageLayoutView="55" workbookViewId="0">
      <selection activeCell="H9" sqref="H9"/>
    </sheetView>
  </sheetViews>
  <sheetFormatPr defaultColWidth="9.26953125" defaultRowHeight="24"/>
  <cols>
    <col min="1" max="1" width="27" style="92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18.26953125" style="82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5.81640625" style="74" customWidth="1"/>
    <col min="13" max="13" width="27.7265625" style="74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86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86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87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86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8" t="s">
        <v>5</v>
      </c>
      <c r="C5" s="17" t="s">
        <v>40</v>
      </c>
      <c r="D5" s="18"/>
      <c r="E5" s="19"/>
      <c r="F5" s="103" t="s">
        <v>6</v>
      </c>
      <c r="G5" s="104"/>
      <c r="H5" s="105" t="s">
        <v>36</v>
      </c>
      <c r="I5" s="106"/>
      <c r="J5" s="20"/>
      <c r="K5" s="20"/>
      <c r="L5" s="21"/>
      <c r="M5" s="22" t="s">
        <v>7</v>
      </c>
      <c r="N5" s="23">
        <v>45911</v>
      </c>
    </row>
    <row r="6" spans="1:19" ht="30.75" customHeight="1">
      <c r="A6" s="89" t="s">
        <v>8</v>
      </c>
      <c r="B6" s="24"/>
      <c r="D6" s="25"/>
      <c r="E6" s="19"/>
      <c r="F6" s="103" t="s">
        <v>9</v>
      </c>
      <c r="G6" s="104"/>
      <c r="H6" s="107" t="s">
        <v>96</v>
      </c>
      <c r="I6" s="108"/>
      <c r="J6" s="20"/>
      <c r="K6" s="20"/>
      <c r="L6" s="21"/>
      <c r="M6" s="22" t="s">
        <v>10</v>
      </c>
      <c r="N6" s="26"/>
    </row>
    <row r="7" spans="1:19" ht="30.75" customHeight="1">
      <c r="A7" s="89" t="s">
        <v>11</v>
      </c>
      <c r="B7" s="112"/>
      <c r="C7" s="112"/>
      <c r="D7" s="27"/>
      <c r="E7" s="19"/>
      <c r="F7" s="103" t="s">
        <v>12</v>
      </c>
      <c r="G7" s="104"/>
      <c r="H7" s="110">
        <f>N5+10</f>
        <v>45921</v>
      </c>
      <c r="I7" s="111"/>
      <c r="J7" s="20"/>
      <c r="K7" s="20"/>
      <c r="L7" s="21"/>
      <c r="M7" s="22" t="s">
        <v>13</v>
      </c>
      <c r="N7" s="28" t="s">
        <v>134</v>
      </c>
    </row>
    <row r="8" spans="1:19" ht="30.75" customHeight="1">
      <c r="A8" s="90" t="s">
        <v>14</v>
      </c>
      <c r="B8" s="109"/>
      <c r="C8" s="109"/>
      <c r="D8" s="29"/>
      <c r="E8" s="19"/>
      <c r="F8" s="103" t="s">
        <v>15</v>
      </c>
      <c r="G8" s="104"/>
      <c r="H8" s="110">
        <v>46068</v>
      </c>
      <c r="I8" s="111"/>
      <c r="J8" s="30"/>
      <c r="K8" s="30"/>
      <c r="L8" s="21"/>
      <c r="M8" s="22" t="s">
        <v>16</v>
      </c>
      <c r="N8" s="31" t="s">
        <v>63</v>
      </c>
      <c r="O8" s="32"/>
      <c r="P8" s="32"/>
    </row>
    <row r="9" spans="1:19" ht="5.65" customHeight="1">
      <c r="A9" s="91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98.15" customHeight="1">
      <c r="A11" s="83" t="s">
        <v>37</v>
      </c>
      <c r="B11" s="83"/>
      <c r="C11" s="83" t="s">
        <v>97</v>
      </c>
      <c r="D11" s="44" t="s">
        <v>54</v>
      </c>
      <c r="E11" s="45" t="s">
        <v>55</v>
      </c>
      <c r="F11" s="44" t="s">
        <v>35</v>
      </c>
      <c r="G11" s="46" t="s">
        <v>39</v>
      </c>
      <c r="H11" s="47" t="s">
        <v>38</v>
      </c>
      <c r="I11" s="93">
        <v>177</v>
      </c>
      <c r="J11" s="42">
        <v>0</v>
      </c>
      <c r="K11" s="42">
        <f t="shared" ref="K11" si="0">I11-J11</f>
        <v>177</v>
      </c>
      <c r="L11" s="84"/>
      <c r="M11" s="43">
        <f t="shared" ref="M11" si="1">K11*L11</f>
        <v>0</v>
      </c>
      <c r="N11" s="85"/>
    </row>
    <row r="12" spans="1:19" ht="98.15" customHeight="1">
      <c r="A12" s="83" t="s">
        <v>37</v>
      </c>
      <c r="B12" s="83"/>
      <c r="C12" s="83" t="s">
        <v>98</v>
      </c>
      <c r="D12" s="44" t="s">
        <v>54</v>
      </c>
      <c r="E12" s="45" t="s">
        <v>55</v>
      </c>
      <c r="F12" s="44" t="s">
        <v>35</v>
      </c>
      <c r="G12" s="46" t="s">
        <v>39</v>
      </c>
      <c r="H12" s="47" t="s">
        <v>38</v>
      </c>
      <c r="I12" s="93">
        <v>746</v>
      </c>
      <c r="J12" s="42">
        <v>0</v>
      </c>
      <c r="K12" s="42">
        <f t="shared" ref="K12:K16" si="2">I12-J12</f>
        <v>746</v>
      </c>
      <c r="L12" s="84"/>
      <c r="M12" s="43">
        <f t="shared" ref="M12:M16" si="3">K12*L12</f>
        <v>0</v>
      </c>
      <c r="N12" s="85"/>
    </row>
    <row r="13" spans="1:19" ht="98.15" customHeight="1">
      <c r="A13" s="83" t="s">
        <v>37</v>
      </c>
      <c r="B13" s="83"/>
      <c r="C13" s="83" t="s">
        <v>99</v>
      </c>
      <c r="D13" s="44" t="s">
        <v>54</v>
      </c>
      <c r="E13" s="45" t="s">
        <v>55</v>
      </c>
      <c r="F13" s="44" t="s">
        <v>35</v>
      </c>
      <c r="G13" s="46" t="s">
        <v>39</v>
      </c>
      <c r="H13" s="47" t="s">
        <v>38</v>
      </c>
      <c r="I13" s="93">
        <v>1408</v>
      </c>
      <c r="J13" s="42">
        <v>0</v>
      </c>
      <c r="K13" s="42">
        <f t="shared" ref="K13" si="4">I13-J13</f>
        <v>1408</v>
      </c>
      <c r="L13" s="84"/>
      <c r="M13" s="43">
        <f t="shared" ref="M13" si="5">K13*L13</f>
        <v>0</v>
      </c>
      <c r="N13" s="85"/>
    </row>
    <row r="14" spans="1:19" ht="98.15" customHeight="1">
      <c r="A14" s="83" t="s">
        <v>37</v>
      </c>
      <c r="B14" s="83"/>
      <c r="C14" s="83" t="s">
        <v>100</v>
      </c>
      <c r="D14" s="44" t="s">
        <v>54</v>
      </c>
      <c r="E14" s="45" t="s">
        <v>55</v>
      </c>
      <c r="F14" s="44" t="s">
        <v>35</v>
      </c>
      <c r="G14" s="46" t="s">
        <v>39</v>
      </c>
      <c r="H14" s="47" t="s">
        <v>38</v>
      </c>
      <c r="I14" s="93">
        <v>1521</v>
      </c>
      <c r="J14" s="42">
        <v>0</v>
      </c>
      <c r="K14" s="42">
        <f t="shared" si="2"/>
        <v>1521</v>
      </c>
      <c r="L14" s="84"/>
      <c r="M14" s="43">
        <f t="shared" si="3"/>
        <v>0</v>
      </c>
      <c r="N14" s="85"/>
    </row>
    <row r="15" spans="1:19" ht="98.15" customHeight="1">
      <c r="A15" s="83" t="s">
        <v>37</v>
      </c>
      <c r="B15" s="83"/>
      <c r="C15" s="83" t="s">
        <v>101</v>
      </c>
      <c r="D15" s="44" t="s">
        <v>54</v>
      </c>
      <c r="E15" s="45" t="s">
        <v>55</v>
      </c>
      <c r="F15" s="44" t="s">
        <v>35</v>
      </c>
      <c r="G15" s="46" t="s">
        <v>39</v>
      </c>
      <c r="H15" s="47" t="s">
        <v>38</v>
      </c>
      <c r="I15" s="93">
        <v>989</v>
      </c>
      <c r="J15" s="42">
        <v>0</v>
      </c>
      <c r="K15" s="42">
        <f t="shared" ref="K15" si="6">I15-J15</f>
        <v>989</v>
      </c>
      <c r="L15" s="84"/>
      <c r="M15" s="43">
        <f t="shared" ref="M15" si="7">K15*L15</f>
        <v>0</v>
      </c>
      <c r="N15" s="85"/>
    </row>
    <row r="16" spans="1:19" ht="98.15" customHeight="1">
      <c r="A16" s="83" t="s">
        <v>37</v>
      </c>
      <c r="B16" s="83"/>
      <c r="C16" s="83" t="s">
        <v>102</v>
      </c>
      <c r="D16" s="44" t="s">
        <v>54</v>
      </c>
      <c r="E16" s="45" t="s">
        <v>55</v>
      </c>
      <c r="F16" s="44" t="s">
        <v>35</v>
      </c>
      <c r="G16" s="46" t="s">
        <v>39</v>
      </c>
      <c r="H16" s="47" t="s">
        <v>38</v>
      </c>
      <c r="I16" s="93">
        <v>534</v>
      </c>
      <c r="J16" s="42">
        <v>0</v>
      </c>
      <c r="K16" s="42">
        <f t="shared" si="2"/>
        <v>534</v>
      </c>
      <c r="L16" s="84"/>
      <c r="M16" s="43">
        <f t="shared" si="3"/>
        <v>0</v>
      </c>
      <c r="N16" s="85"/>
    </row>
    <row r="17" spans="1:14" ht="98.15" customHeight="1">
      <c r="A17" s="83" t="s">
        <v>37</v>
      </c>
      <c r="B17" s="83"/>
      <c r="C17" s="83" t="s">
        <v>103</v>
      </c>
      <c r="D17" s="44" t="s">
        <v>54</v>
      </c>
      <c r="E17" s="45" t="s">
        <v>55</v>
      </c>
      <c r="F17" s="44" t="s">
        <v>35</v>
      </c>
      <c r="G17" s="46" t="s">
        <v>39</v>
      </c>
      <c r="H17" s="47" t="s">
        <v>38</v>
      </c>
      <c r="I17" s="93">
        <v>149</v>
      </c>
      <c r="J17" s="42">
        <v>0</v>
      </c>
      <c r="K17" s="42">
        <f t="shared" ref="K17" si="8">I17-J17</f>
        <v>149</v>
      </c>
      <c r="L17" s="84"/>
      <c r="M17" s="43">
        <f t="shared" ref="M17" si="9">K17*L17</f>
        <v>0</v>
      </c>
      <c r="N17" s="85"/>
    </row>
    <row r="18" spans="1:14" ht="21.75" customHeight="1">
      <c r="A18" s="48"/>
      <c r="B18" s="48"/>
      <c r="C18" s="49"/>
      <c r="D18" s="50"/>
      <c r="E18" s="50"/>
      <c r="F18" s="51"/>
      <c r="G18" s="52"/>
      <c r="H18" s="48"/>
      <c r="I18" s="53"/>
      <c r="J18" s="53"/>
      <c r="K18" s="53"/>
      <c r="L18" s="54"/>
      <c r="M18" s="55"/>
      <c r="N18" s="56"/>
    </row>
    <row r="19" spans="1:14" ht="33.65" customHeight="1">
      <c r="A19" s="57"/>
      <c r="B19" s="57"/>
      <c r="C19" s="58"/>
      <c r="D19" s="57"/>
      <c r="E19" s="57"/>
      <c r="F19" s="57"/>
      <c r="G19" s="59"/>
      <c r="H19" s="66" t="s">
        <v>30</v>
      </c>
      <c r="I19" s="60">
        <f>SUM(I11:I18)</f>
        <v>5524</v>
      </c>
      <c r="J19" s="61"/>
      <c r="K19" s="60">
        <f>SUM(K11:K18)</f>
        <v>5524</v>
      </c>
      <c r="L19" s="62"/>
      <c r="M19" s="63">
        <f>SUM(M11:M18)</f>
        <v>0</v>
      </c>
      <c r="N19" s="64"/>
    </row>
    <row r="20" spans="1:14" ht="50.5" customHeight="1">
      <c r="A20" s="113" t="s">
        <v>133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14" ht="21.75" customHeight="1">
      <c r="A21" s="101" t="s">
        <v>31</v>
      </c>
      <c r="B21" s="101"/>
      <c r="C21" s="65"/>
      <c r="D21" s="66"/>
      <c r="E21" s="102" t="s">
        <v>32</v>
      </c>
      <c r="F21" s="102"/>
      <c r="G21" s="102"/>
      <c r="H21" s="67"/>
      <c r="I21" s="68"/>
      <c r="J21" s="68"/>
      <c r="K21" s="68"/>
      <c r="L21" s="100" t="s">
        <v>33</v>
      </c>
      <c r="M21" s="100"/>
      <c r="N21" s="64"/>
    </row>
    <row r="22" spans="1:14" ht="21.75" customHeight="1">
      <c r="A22" s="75"/>
      <c r="B22" s="70"/>
      <c r="C22" s="71"/>
      <c r="D22" s="69"/>
      <c r="E22" s="69"/>
      <c r="F22" s="69"/>
      <c r="G22" s="72"/>
      <c r="H22" s="73"/>
      <c r="I22" s="73"/>
      <c r="J22" s="73"/>
    </row>
    <row r="23" spans="1:14" ht="21.75" customHeight="1">
      <c r="A23" s="75"/>
      <c r="B23" s="70"/>
      <c r="C23" s="71"/>
      <c r="D23" s="69"/>
      <c r="E23" s="69"/>
      <c r="F23" s="69"/>
      <c r="G23" s="72"/>
      <c r="H23" s="73"/>
      <c r="I23" s="73"/>
      <c r="J23" s="73"/>
    </row>
    <row r="24" spans="1:14" ht="21.75" customHeight="1">
      <c r="A24" s="75"/>
      <c r="B24" s="71"/>
      <c r="C24" s="71"/>
      <c r="D24" s="69"/>
      <c r="E24" s="69"/>
      <c r="F24" s="69"/>
      <c r="G24" s="76"/>
      <c r="H24" s="77"/>
      <c r="I24" s="69"/>
      <c r="J24" s="73"/>
    </row>
    <row r="25" spans="1:14" ht="21.75" customHeight="1">
      <c r="A25" s="79"/>
      <c r="B25" s="78"/>
      <c r="C25" s="70"/>
      <c r="D25" s="73"/>
      <c r="E25" s="79"/>
      <c r="F25" s="79"/>
      <c r="G25" s="80"/>
      <c r="H25" s="81"/>
      <c r="I25" s="81"/>
      <c r="J25" s="73"/>
    </row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3.25" customHeight="1"/>
    <row r="64" ht="23.25" customHeight="1"/>
    <row r="65" ht="23.25" customHeight="1"/>
    <row r="66" ht="23.25" customHeight="1"/>
  </sheetData>
  <mergeCells count="14">
    <mergeCell ref="L21:M21"/>
    <mergeCell ref="A21:B21"/>
    <mergeCell ref="E21:G21"/>
    <mergeCell ref="F5:G5"/>
    <mergeCell ref="H5:I5"/>
    <mergeCell ref="F6:G6"/>
    <mergeCell ref="H6:I6"/>
    <mergeCell ref="B8:C8"/>
    <mergeCell ref="F8:G8"/>
    <mergeCell ref="H8:I8"/>
    <mergeCell ref="B7:C7"/>
    <mergeCell ref="F7:G7"/>
    <mergeCell ref="H7:I7"/>
    <mergeCell ref="A20:N20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2D68-11D3-4952-AB59-32FBDA88EFA9}">
  <dimension ref="A1:G54"/>
  <sheetViews>
    <sheetView workbookViewId="0">
      <selection activeCell="J21" sqref="J21"/>
    </sheetView>
  </sheetViews>
  <sheetFormatPr defaultColWidth="8.7265625" defaultRowHeight="14.5"/>
  <cols>
    <col min="1" max="1" width="15.453125" customWidth="1"/>
    <col min="2" max="2" width="15.7265625" customWidth="1"/>
    <col min="3" max="3" width="12.453125" customWidth="1"/>
    <col min="4" max="4" width="15.90625" customWidth="1"/>
    <col min="5" max="5" width="13.7265625" customWidth="1"/>
    <col min="6" max="6" width="11.26953125" customWidth="1"/>
  </cols>
  <sheetData>
    <row r="1" spans="1:7">
      <c r="B1" s="94" t="s">
        <v>95</v>
      </c>
    </row>
    <row r="13" spans="1:7">
      <c r="B13" t="s">
        <v>44</v>
      </c>
      <c r="C13" t="s">
        <v>45</v>
      </c>
      <c r="D13" t="s">
        <v>53</v>
      </c>
    </row>
    <row r="14" spans="1:7">
      <c r="A14" s="96" t="s">
        <v>92</v>
      </c>
      <c r="B14" s="96" t="s">
        <v>62</v>
      </c>
      <c r="C14" s="96" t="s">
        <v>64</v>
      </c>
      <c r="D14" s="96" t="s">
        <v>65</v>
      </c>
      <c r="E14" s="97" t="s">
        <v>66</v>
      </c>
      <c r="F14" s="96" t="s">
        <v>87</v>
      </c>
      <c r="G14" s="96" t="s">
        <v>41</v>
      </c>
    </row>
    <row r="15" spans="1:7">
      <c r="A15" s="98" t="s">
        <v>104</v>
      </c>
      <c r="B15" s="98" t="s">
        <v>43</v>
      </c>
      <c r="C15" s="98" t="s">
        <v>46</v>
      </c>
      <c r="D15" s="98" t="s">
        <v>68</v>
      </c>
      <c r="E15" s="98">
        <v>139</v>
      </c>
      <c r="F15" s="98">
        <v>43</v>
      </c>
      <c r="G15" s="98">
        <f t="shared" ref="G15:G53" si="0">ROUNDUP(F15*1.08,0)</f>
        <v>47</v>
      </c>
    </row>
    <row r="16" spans="1:7">
      <c r="A16" s="98" t="s">
        <v>104</v>
      </c>
      <c r="B16" s="98" t="s">
        <v>43</v>
      </c>
      <c r="C16" s="98" t="s">
        <v>47</v>
      </c>
      <c r="D16" s="98" t="s">
        <v>69</v>
      </c>
      <c r="E16" s="98">
        <v>139</v>
      </c>
      <c r="F16" s="98">
        <v>188</v>
      </c>
      <c r="G16" s="98">
        <f t="shared" si="0"/>
        <v>204</v>
      </c>
    </row>
    <row r="17" spans="1:7">
      <c r="A17" s="98" t="s">
        <v>104</v>
      </c>
      <c r="B17" s="98" t="s">
        <v>43</v>
      </c>
      <c r="C17" s="98" t="s">
        <v>48</v>
      </c>
      <c r="D17" s="98" t="s">
        <v>70</v>
      </c>
      <c r="E17" s="98">
        <v>139</v>
      </c>
      <c r="F17" s="98">
        <v>385</v>
      </c>
      <c r="G17" s="98">
        <f t="shared" si="0"/>
        <v>416</v>
      </c>
    </row>
    <row r="18" spans="1:7">
      <c r="A18" s="98" t="s">
        <v>104</v>
      </c>
      <c r="B18" s="98" t="s">
        <v>43</v>
      </c>
      <c r="C18" s="98" t="s">
        <v>49</v>
      </c>
      <c r="D18" s="98" t="s">
        <v>71</v>
      </c>
      <c r="E18" s="98">
        <v>139</v>
      </c>
      <c r="F18" s="98">
        <v>422</v>
      </c>
      <c r="G18" s="98">
        <f t="shared" si="0"/>
        <v>456</v>
      </c>
    </row>
    <row r="19" spans="1:7">
      <c r="A19" s="98" t="s">
        <v>104</v>
      </c>
      <c r="B19" s="98" t="s">
        <v>43</v>
      </c>
      <c r="C19" s="98" t="s">
        <v>50</v>
      </c>
      <c r="D19" s="98" t="s">
        <v>72</v>
      </c>
      <c r="E19" s="98">
        <v>139</v>
      </c>
      <c r="F19" s="98">
        <v>280</v>
      </c>
      <c r="G19" s="98">
        <f t="shared" si="0"/>
        <v>303</v>
      </c>
    </row>
    <row r="20" spans="1:7">
      <c r="A20" s="98" t="s">
        <v>104</v>
      </c>
      <c r="B20" s="98" t="s">
        <v>43</v>
      </c>
      <c r="C20" s="98" t="s">
        <v>51</v>
      </c>
      <c r="D20" s="98" t="s">
        <v>73</v>
      </c>
      <c r="E20" s="98">
        <v>139</v>
      </c>
      <c r="F20" s="98">
        <v>141</v>
      </c>
      <c r="G20" s="98">
        <f t="shared" si="0"/>
        <v>153</v>
      </c>
    </row>
    <row r="21" spans="1:7">
      <c r="A21" s="98" t="s">
        <v>104</v>
      </c>
      <c r="B21" s="98" t="s">
        <v>43</v>
      </c>
      <c r="C21" s="98" t="s">
        <v>52</v>
      </c>
      <c r="D21" s="98" t="s">
        <v>74</v>
      </c>
      <c r="E21" s="98">
        <v>139</v>
      </c>
      <c r="F21" s="98">
        <v>41</v>
      </c>
      <c r="G21" s="98">
        <f t="shared" si="0"/>
        <v>45</v>
      </c>
    </row>
    <row r="22" spans="1:7">
      <c r="A22" s="99"/>
      <c r="B22" s="99"/>
      <c r="C22" s="99"/>
      <c r="D22" s="99"/>
      <c r="E22" s="95"/>
      <c r="F22" s="99"/>
      <c r="G22" s="95"/>
    </row>
    <row r="23" spans="1:7">
      <c r="A23" s="99" t="s">
        <v>105</v>
      </c>
      <c r="B23" s="99" t="s">
        <v>109</v>
      </c>
      <c r="C23" s="99" t="s">
        <v>46</v>
      </c>
      <c r="D23" s="99" t="s">
        <v>112</v>
      </c>
      <c r="E23" s="99">
        <v>139</v>
      </c>
      <c r="F23" s="99">
        <v>32</v>
      </c>
      <c r="G23" s="99">
        <f t="shared" si="0"/>
        <v>35</v>
      </c>
    </row>
    <row r="24" spans="1:7">
      <c r="A24" s="99" t="s">
        <v>105</v>
      </c>
      <c r="B24" s="99" t="s">
        <v>109</v>
      </c>
      <c r="C24" s="99" t="s">
        <v>47</v>
      </c>
      <c r="D24" s="99" t="s">
        <v>113</v>
      </c>
      <c r="E24" s="99">
        <v>139</v>
      </c>
      <c r="F24" s="99">
        <v>132</v>
      </c>
      <c r="G24" s="99">
        <f t="shared" si="0"/>
        <v>143</v>
      </c>
    </row>
    <row r="25" spans="1:7">
      <c r="A25" s="99" t="s">
        <v>105</v>
      </c>
      <c r="B25" s="99" t="s">
        <v>109</v>
      </c>
      <c r="C25" s="99" t="s">
        <v>48</v>
      </c>
      <c r="D25" s="99" t="s">
        <v>114</v>
      </c>
      <c r="E25" s="99">
        <v>139</v>
      </c>
      <c r="F25" s="99">
        <v>243</v>
      </c>
      <c r="G25" s="99">
        <f t="shared" si="0"/>
        <v>263</v>
      </c>
    </row>
    <row r="26" spans="1:7">
      <c r="A26" s="99" t="s">
        <v>105</v>
      </c>
      <c r="B26" s="99" t="s">
        <v>109</v>
      </c>
      <c r="C26" s="99" t="s">
        <v>49</v>
      </c>
      <c r="D26" s="99" t="s">
        <v>115</v>
      </c>
      <c r="E26" s="99">
        <v>139</v>
      </c>
      <c r="F26" s="99">
        <v>240</v>
      </c>
      <c r="G26" s="99">
        <f t="shared" si="0"/>
        <v>260</v>
      </c>
    </row>
    <row r="27" spans="1:7">
      <c r="A27" s="99" t="s">
        <v>105</v>
      </c>
      <c r="B27" s="99" t="s">
        <v>109</v>
      </c>
      <c r="C27" s="99" t="s">
        <v>50</v>
      </c>
      <c r="D27" s="99" t="s">
        <v>116</v>
      </c>
      <c r="E27" s="99">
        <v>139</v>
      </c>
      <c r="F27" s="99">
        <v>156</v>
      </c>
      <c r="G27" s="99">
        <f t="shared" si="0"/>
        <v>169</v>
      </c>
    </row>
    <row r="28" spans="1:7">
      <c r="A28" s="99" t="s">
        <v>105</v>
      </c>
      <c r="B28" s="99" t="s">
        <v>109</v>
      </c>
      <c r="C28" s="99" t="s">
        <v>51</v>
      </c>
      <c r="D28" s="99" t="s">
        <v>117</v>
      </c>
      <c r="E28" s="99">
        <v>139</v>
      </c>
      <c r="F28" s="99">
        <v>75</v>
      </c>
      <c r="G28" s="99">
        <f t="shared" si="0"/>
        <v>81</v>
      </c>
    </row>
    <row r="29" spans="1:7">
      <c r="A29" s="99" t="s">
        <v>105</v>
      </c>
      <c r="B29" s="99" t="s">
        <v>109</v>
      </c>
      <c r="C29" s="99" t="s">
        <v>52</v>
      </c>
      <c r="D29" s="99" t="s">
        <v>118</v>
      </c>
      <c r="E29" s="99">
        <v>139</v>
      </c>
      <c r="F29" s="99">
        <v>22</v>
      </c>
      <c r="G29" s="99">
        <f t="shared" si="0"/>
        <v>24</v>
      </c>
    </row>
    <row r="30" spans="1:7">
      <c r="A30" s="99"/>
      <c r="B30" s="99"/>
      <c r="C30" s="99"/>
      <c r="D30" s="99"/>
      <c r="E30" s="99"/>
      <c r="F30" s="99"/>
      <c r="G30" s="99"/>
    </row>
    <row r="31" spans="1:7">
      <c r="A31" s="98" t="s">
        <v>106</v>
      </c>
      <c r="B31" s="98" t="s">
        <v>110</v>
      </c>
      <c r="C31" s="98" t="s">
        <v>46</v>
      </c>
      <c r="D31" s="98" t="s">
        <v>119</v>
      </c>
      <c r="E31" s="98">
        <v>139</v>
      </c>
      <c r="F31" s="98">
        <v>28</v>
      </c>
      <c r="G31" s="98">
        <f t="shared" si="0"/>
        <v>31</v>
      </c>
    </row>
    <row r="32" spans="1:7">
      <c r="A32" s="98" t="s">
        <v>106</v>
      </c>
      <c r="B32" s="98" t="s">
        <v>110</v>
      </c>
      <c r="C32" s="98" t="s">
        <v>47</v>
      </c>
      <c r="D32" s="98" t="s">
        <v>120</v>
      </c>
      <c r="E32" s="98">
        <v>139</v>
      </c>
      <c r="F32" s="98">
        <v>120</v>
      </c>
      <c r="G32" s="98">
        <f t="shared" si="0"/>
        <v>130</v>
      </c>
    </row>
    <row r="33" spans="1:7">
      <c r="A33" s="98" t="s">
        <v>106</v>
      </c>
      <c r="B33" s="98" t="s">
        <v>110</v>
      </c>
      <c r="C33" s="98" t="s">
        <v>48</v>
      </c>
      <c r="D33" s="98" t="s">
        <v>121</v>
      </c>
      <c r="E33" s="98">
        <v>139</v>
      </c>
      <c r="F33" s="98">
        <v>226</v>
      </c>
      <c r="G33" s="98">
        <f t="shared" si="0"/>
        <v>245</v>
      </c>
    </row>
    <row r="34" spans="1:7">
      <c r="A34" s="98" t="s">
        <v>106</v>
      </c>
      <c r="B34" s="98" t="s">
        <v>110</v>
      </c>
      <c r="C34" s="98" t="s">
        <v>49</v>
      </c>
      <c r="D34" s="98" t="s">
        <v>122</v>
      </c>
      <c r="E34" s="98">
        <v>139</v>
      </c>
      <c r="F34" s="98">
        <v>245</v>
      </c>
      <c r="G34" s="98">
        <f t="shared" si="0"/>
        <v>265</v>
      </c>
    </row>
    <row r="35" spans="1:7">
      <c r="A35" s="98" t="s">
        <v>106</v>
      </c>
      <c r="B35" s="98" t="s">
        <v>110</v>
      </c>
      <c r="C35" s="98" t="s">
        <v>50</v>
      </c>
      <c r="D35" s="98" t="s">
        <v>123</v>
      </c>
      <c r="E35" s="98">
        <v>139</v>
      </c>
      <c r="F35" s="98">
        <v>162</v>
      </c>
      <c r="G35" s="98">
        <f t="shared" si="0"/>
        <v>175</v>
      </c>
    </row>
    <row r="36" spans="1:7">
      <c r="A36" s="98" t="s">
        <v>106</v>
      </c>
      <c r="B36" s="98" t="s">
        <v>110</v>
      </c>
      <c r="C36" s="98" t="s">
        <v>51</v>
      </c>
      <c r="D36" s="98" t="s">
        <v>124</v>
      </c>
      <c r="E36" s="98">
        <v>139</v>
      </c>
      <c r="F36" s="98">
        <v>96</v>
      </c>
      <c r="G36" s="98">
        <f t="shared" si="0"/>
        <v>104</v>
      </c>
    </row>
    <row r="37" spans="1:7">
      <c r="A37" s="98" t="s">
        <v>106</v>
      </c>
      <c r="B37" s="98" t="s">
        <v>110</v>
      </c>
      <c r="C37" s="98" t="s">
        <v>52</v>
      </c>
      <c r="D37" s="98" t="s">
        <v>125</v>
      </c>
      <c r="E37" s="98">
        <v>139</v>
      </c>
      <c r="F37" s="98">
        <v>23</v>
      </c>
      <c r="G37" s="98">
        <f t="shared" si="0"/>
        <v>25</v>
      </c>
    </row>
    <row r="38" spans="1:7">
      <c r="A38" s="99"/>
      <c r="B38" s="99"/>
      <c r="C38" s="99"/>
      <c r="D38" s="99"/>
      <c r="E38" s="95"/>
      <c r="F38" s="99"/>
      <c r="G38" s="95"/>
    </row>
    <row r="39" spans="1:7">
      <c r="A39" s="99" t="s">
        <v>107</v>
      </c>
      <c r="B39" s="99" t="s">
        <v>42</v>
      </c>
      <c r="C39" s="99" t="s">
        <v>46</v>
      </c>
      <c r="D39" s="99" t="s">
        <v>76</v>
      </c>
      <c r="E39" s="99">
        <v>139</v>
      </c>
      <c r="F39" s="99">
        <v>36</v>
      </c>
      <c r="G39" s="99">
        <f t="shared" si="0"/>
        <v>39</v>
      </c>
    </row>
    <row r="40" spans="1:7">
      <c r="A40" s="99" t="s">
        <v>107</v>
      </c>
      <c r="B40" s="99" t="s">
        <v>42</v>
      </c>
      <c r="C40" s="99" t="s">
        <v>47</v>
      </c>
      <c r="D40" s="99" t="s">
        <v>77</v>
      </c>
      <c r="E40" s="99">
        <v>139</v>
      </c>
      <c r="F40" s="99">
        <v>170</v>
      </c>
      <c r="G40" s="99">
        <f t="shared" si="0"/>
        <v>184</v>
      </c>
    </row>
    <row r="41" spans="1:7">
      <c r="A41" s="99" t="s">
        <v>107</v>
      </c>
      <c r="B41" s="99" t="s">
        <v>42</v>
      </c>
      <c r="C41" s="99" t="s">
        <v>48</v>
      </c>
      <c r="D41" s="99" t="s">
        <v>78</v>
      </c>
      <c r="E41" s="99">
        <v>139</v>
      </c>
      <c r="F41" s="99">
        <v>295</v>
      </c>
      <c r="G41" s="99">
        <f t="shared" si="0"/>
        <v>319</v>
      </c>
    </row>
    <row r="42" spans="1:7">
      <c r="A42" s="99" t="s">
        <v>107</v>
      </c>
      <c r="B42" s="99" t="s">
        <v>42</v>
      </c>
      <c r="C42" s="99" t="s">
        <v>49</v>
      </c>
      <c r="D42" s="99" t="s">
        <v>79</v>
      </c>
      <c r="E42" s="99">
        <v>139</v>
      </c>
      <c r="F42" s="99">
        <v>338</v>
      </c>
      <c r="G42" s="99">
        <f t="shared" si="0"/>
        <v>366</v>
      </c>
    </row>
    <row r="43" spans="1:7">
      <c r="A43" s="99" t="s">
        <v>107</v>
      </c>
      <c r="B43" s="99" t="s">
        <v>42</v>
      </c>
      <c r="C43" s="99" t="s">
        <v>50</v>
      </c>
      <c r="D43" s="99" t="s">
        <v>80</v>
      </c>
      <c r="E43" s="99">
        <v>139</v>
      </c>
      <c r="F43" s="99">
        <v>212</v>
      </c>
      <c r="G43" s="99">
        <f t="shared" si="0"/>
        <v>229</v>
      </c>
    </row>
    <row r="44" spans="1:7">
      <c r="A44" s="99" t="s">
        <v>107</v>
      </c>
      <c r="B44" s="99" t="s">
        <v>42</v>
      </c>
      <c r="C44" s="99" t="s">
        <v>51</v>
      </c>
      <c r="D44" s="99" t="s">
        <v>81</v>
      </c>
      <c r="E44" s="99">
        <v>139</v>
      </c>
      <c r="F44" s="99">
        <v>121</v>
      </c>
      <c r="G44" s="99">
        <f t="shared" si="0"/>
        <v>131</v>
      </c>
    </row>
    <row r="45" spans="1:7">
      <c r="A45" s="99" t="s">
        <v>107</v>
      </c>
      <c r="B45" s="99" t="s">
        <v>42</v>
      </c>
      <c r="C45" s="99" t="s">
        <v>52</v>
      </c>
      <c r="D45" s="99" t="s">
        <v>82</v>
      </c>
      <c r="E45" s="99">
        <v>139</v>
      </c>
      <c r="F45" s="99">
        <v>28</v>
      </c>
      <c r="G45" s="99">
        <f t="shared" si="0"/>
        <v>31</v>
      </c>
    </row>
    <row r="46" spans="1:7">
      <c r="A46" s="99"/>
      <c r="B46" s="99"/>
      <c r="C46" s="99"/>
      <c r="D46" s="99"/>
      <c r="E46" s="99"/>
      <c r="F46" s="99"/>
      <c r="G46" s="99"/>
    </row>
    <row r="47" spans="1:7">
      <c r="A47" s="98" t="s">
        <v>108</v>
      </c>
      <c r="B47" s="98" t="s">
        <v>111</v>
      </c>
      <c r="C47" s="98" t="s">
        <v>46</v>
      </c>
      <c r="D47" s="98" t="s">
        <v>126</v>
      </c>
      <c r="E47" s="98">
        <v>139</v>
      </c>
      <c r="F47" s="98">
        <v>23</v>
      </c>
      <c r="G47" s="98">
        <f t="shared" si="0"/>
        <v>25</v>
      </c>
    </row>
    <row r="48" spans="1:7">
      <c r="A48" s="98" t="s">
        <v>108</v>
      </c>
      <c r="B48" s="98" t="s">
        <v>111</v>
      </c>
      <c r="C48" s="98" t="s">
        <v>47</v>
      </c>
      <c r="D48" s="98" t="s">
        <v>127</v>
      </c>
      <c r="E48" s="98">
        <v>139</v>
      </c>
      <c r="F48" s="98">
        <v>78</v>
      </c>
      <c r="G48" s="98">
        <f t="shared" si="0"/>
        <v>85</v>
      </c>
    </row>
    <row r="49" spans="1:7">
      <c r="A49" s="98" t="s">
        <v>108</v>
      </c>
      <c r="B49" s="98" t="s">
        <v>111</v>
      </c>
      <c r="C49" s="98" t="s">
        <v>48</v>
      </c>
      <c r="D49" s="98" t="s">
        <v>128</v>
      </c>
      <c r="E49" s="98">
        <v>139</v>
      </c>
      <c r="F49" s="98">
        <v>152</v>
      </c>
      <c r="G49" s="98">
        <f t="shared" si="0"/>
        <v>165</v>
      </c>
    </row>
    <row r="50" spans="1:7">
      <c r="A50" s="98" t="s">
        <v>108</v>
      </c>
      <c r="B50" s="98" t="s">
        <v>111</v>
      </c>
      <c r="C50" s="98" t="s">
        <v>49</v>
      </c>
      <c r="D50" s="98" t="s">
        <v>129</v>
      </c>
      <c r="E50" s="98">
        <v>139</v>
      </c>
      <c r="F50" s="98">
        <v>161</v>
      </c>
      <c r="G50" s="98">
        <f t="shared" si="0"/>
        <v>174</v>
      </c>
    </row>
    <row r="51" spans="1:7">
      <c r="A51" s="98" t="s">
        <v>108</v>
      </c>
      <c r="B51" s="98" t="s">
        <v>111</v>
      </c>
      <c r="C51" s="98" t="s">
        <v>50</v>
      </c>
      <c r="D51" s="98" t="s">
        <v>130</v>
      </c>
      <c r="E51" s="98">
        <v>139</v>
      </c>
      <c r="F51" s="98">
        <v>104</v>
      </c>
      <c r="G51" s="98">
        <f t="shared" si="0"/>
        <v>113</v>
      </c>
    </row>
    <row r="52" spans="1:7">
      <c r="A52" s="98" t="s">
        <v>108</v>
      </c>
      <c r="B52" s="98" t="s">
        <v>111</v>
      </c>
      <c r="C52" s="98" t="s">
        <v>51</v>
      </c>
      <c r="D52" s="98" t="s">
        <v>131</v>
      </c>
      <c r="E52" s="98">
        <v>139</v>
      </c>
      <c r="F52" s="98">
        <v>60</v>
      </c>
      <c r="G52" s="98">
        <f t="shared" si="0"/>
        <v>65</v>
      </c>
    </row>
    <row r="53" spans="1:7">
      <c r="A53" s="98" t="s">
        <v>108</v>
      </c>
      <c r="B53" s="98" t="s">
        <v>111</v>
      </c>
      <c r="C53" s="98" t="s">
        <v>52</v>
      </c>
      <c r="D53" s="98" t="s">
        <v>132</v>
      </c>
      <c r="E53" s="98">
        <v>139</v>
      </c>
      <c r="F53" s="98">
        <v>22</v>
      </c>
      <c r="G53" s="98">
        <f t="shared" si="0"/>
        <v>24</v>
      </c>
    </row>
    <row r="54" spans="1:7">
      <c r="A54" s="114" t="s">
        <v>61</v>
      </c>
      <c r="B54" s="114"/>
      <c r="C54" s="114"/>
      <c r="D54" s="114"/>
      <c r="E54" s="95"/>
      <c r="F54" s="95">
        <f>SUM(F15:F53)</f>
        <v>5100</v>
      </c>
      <c r="G54" s="95">
        <f>SUM(G15:G53)</f>
        <v>5524</v>
      </c>
    </row>
  </sheetData>
  <mergeCells count="1">
    <mergeCell ref="A54:D54"/>
  </mergeCells>
  <conditionalFormatting sqref="B14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D06A-8661-4A7B-98EB-1A03EDD7F003}">
  <dimension ref="C1:G15"/>
  <sheetViews>
    <sheetView workbookViewId="0">
      <selection activeCell="F19" sqref="F19"/>
    </sheetView>
  </sheetViews>
  <sheetFormatPr defaultRowHeight="14.5"/>
  <cols>
    <col min="3" max="3" width="19.1796875" customWidth="1"/>
    <col min="4" max="4" width="14.54296875" hidden="1" customWidth="1"/>
    <col min="5" max="5" width="22.453125" hidden="1" customWidth="1"/>
    <col min="6" max="6" width="13.453125" customWidth="1"/>
    <col min="7" max="7" width="19.36328125" customWidth="1"/>
    <col min="13" max="13" width="27.453125" customWidth="1"/>
  </cols>
  <sheetData>
    <row r="1" spans="3:7" ht="58.5" customHeight="1">
      <c r="C1" s="95" t="e" vm="1">
        <v>#VALUE!</v>
      </c>
      <c r="D1" s="95" t="e" vm="2">
        <v>#VALUE!</v>
      </c>
      <c r="E1" s="95" t="e" vm="3">
        <v>#VALUE!</v>
      </c>
      <c r="F1" s="95"/>
      <c r="G1" s="95"/>
    </row>
    <row r="2" spans="3:7">
      <c r="C2" s="95" t="s">
        <v>56</v>
      </c>
      <c r="D2" s="95" t="s">
        <v>57</v>
      </c>
      <c r="E2" s="95" t="s">
        <v>58</v>
      </c>
      <c r="F2" s="95" t="s">
        <v>59</v>
      </c>
      <c r="G2" s="95" t="s">
        <v>60</v>
      </c>
    </row>
    <row r="3" spans="3:7">
      <c r="C3" s="95">
        <v>1947</v>
      </c>
      <c r="D3" s="95">
        <v>116</v>
      </c>
      <c r="E3" s="95">
        <f>C3</f>
        <v>1947</v>
      </c>
      <c r="F3" s="95"/>
      <c r="G3" s="95" t="s">
        <v>67</v>
      </c>
    </row>
    <row r="4" spans="3:7">
      <c r="C4" s="95">
        <v>1733</v>
      </c>
      <c r="D4" s="95">
        <v>107</v>
      </c>
      <c r="E4" s="95">
        <f t="shared" ref="E4:E13" si="0">C4</f>
        <v>1733</v>
      </c>
      <c r="F4" s="95"/>
      <c r="G4" s="95" t="s">
        <v>75</v>
      </c>
    </row>
    <row r="5" spans="3:7">
      <c r="C5" s="95">
        <v>867</v>
      </c>
      <c r="D5" s="95"/>
      <c r="E5" s="95">
        <f t="shared" si="0"/>
        <v>867</v>
      </c>
      <c r="F5" s="95"/>
      <c r="G5" s="95" t="s">
        <v>83</v>
      </c>
    </row>
    <row r="6" spans="3:7">
      <c r="C6" s="95">
        <v>758</v>
      </c>
      <c r="D6" s="95"/>
      <c r="E6" s="95">
        <f t="shared" si="0"/>
        <v>758</v>
      </c>
      <c r="F6" s="95"/>
      <c r="G6" s="95" t="s">
        <v>84</v>
      </c>
    </row>
    <row r="7" spans="3:7">
      <c r="C7" s="95">
        <v>1299</v>
      </c>
      <c r="D7" s="95"/>
      <c r="E7" s="95">
        <f t="shared" si="0"/>
        <v>1299</v>
      </c>
      <c r="F7" s="95"/>
      <c r="G7" s="95" t="s">
        <v>85</v>
      </c>
    </row>
    <row r="8" spans="3:7">
      <c r="C8" s="95">
        <v>1082</v>
      </c>
      <c r="D8" s="95"/>
      <c r="E8" s="95">
        <f t="shared" si="0"/>
        <v>1082</v>
      </c>
      <c r="F8" s="95"/>
      <c r="G8" s="95" t="s">
        <v>86</v>
      </c>
    </row>
    <row r="9" spans="3:7">
      <c r="C9" s="95">
        <v>328</v>
      </c>
      <c r="D9" s="95">
        <v>12</v>
      </c>
      <c r="E9" s="95">
        <f t="shared" si="0"/>
        <v>328</v>
      </c>
      <c r="F9" s="95"/>
      <c r="G9" s="95" t="s">
        <v>88</v>
      </c>
    </row>
    <row r="10" spans="3:7">
      <c r="C10" s="95">
        <v>328</v>
      </c>
      <c r="D10" s="95">
        <v>12</v>
      </c>
      <c r="E10" s="95">
        <f t="shared" si="0"/>
        <v>328</v>
      </c>
      <c r="F10" s="95"/>
      <c r="G10" s="95" t="s">
        <v>89</v>
      </c>
    </row>
    <row r="11" spans="3:7">
      <c r="C11" s="95">
        <v>220</v>
      </c>
      <c r="D11" s="95">
        <v>15</v>
      </c>
      <c r="E11" s="95">
        <f t="shared" si="0"/>
        <v>220</v>
      </c>
      <c r="F11" s="95"/>
      <c r="G11" s="95" t="s">
        <v>90</v>
      </c>
    </row>
    <row r="12" spans="3:7">
      <c r="C12" s="95">
        <v>220</v>
      </c>
      <c r="D12" s="95">
        <v>15</v>
      </c>
      <c r="E12" s="95">
        <f t="shared" ref="E12" si="1">C12</f>
        <v>220</v>
      </c>
      <c r="F12" s="95"/>
      <c r="G12" s="95" t="s">
        <v>91</v>
      </c>
    </row>
    <row r="13" spans="3:7">
      <c r="C13" s="95">
        <v>274</v>
      </c>
      <c r="D13" s="95"/>
      <c r="E13" s="95">
        <f t="shared" si="0"/>
        <v>274</v>
      </c>
      <c r="F13" s="95"/>
      <c r="G13" s="95" t="s">
        <v>93</v>
      </c>
    </row>
    <row r="14" spans="3:7">
      <c r="C14" s="95">
        <v>274</v>
      </c>
      <c r="D14" s="95"/>
      <c r="E14" s="95">
        <f t="shared" ref="E14" si="2">C14</f>
        <v>274</v>
      </c>
      <c r="F14" s="95"/>
      <c r="G14" s="95" t="s">
        <v>94</v>
      </c>
    </row>
    <row r="15" spans="3:7">
      <c r="C15" s="94">
        <f>SUM(C3:C14)</f>
        <v>9330</v>
      </c>
      <c r="D15" s="94">
        <f>SUM(D3:D14)</f>
        <v>277</v>
      </c>
      <c r="E15" s="94">
        <f>SUM(E3:E14)</f>
        <v>9330</v>
      </c>
      <c r="F15" s="94">
        <f>SUM(F3:F10)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2B82E7-D67A-4604-8753-BDD28E8A072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456FD499-C508-434C-904F-916B7AB345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C84614-56E7-4F88-9934-58FB3E3964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POLYBAG STICKER</vt:lpstr>
      <vt:lpstr>DETAILS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Dieu Cao Thi Hong</cp:lastModifiedBy>
  <cp:lastPrinted>2023-10-18T08:10:47Z</cp:lastPrinted>
  <dcterms:created xsi:type="dcterms:W3CDTF">2020-11-11T02:21:38Z</dcterms:created>
  <dcterms:modified xsi:type="dcterms:W3CDTF">2025-09-11T10:03:27Z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