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ODD &amp; GUNN/5. AW26/2-PRODUCTION/1-CUSTOMER-ORDER/LAYOUT TRIM/"/>
    </mc:Choice>
  </mc:AlternateContent>
  <xr:revisionPtr revIDLastSave="713" documentId="13_ncr:1_{F3D94663-5957-4CE6-A6E5-255353E7D8EA}" xr6:coauthVersionLast="47" xr6:coauthVersionMax="47" xr10:uidLastSave="{88235434-11D9-4290-BB6E-7B796446A87A}"/>
  <bookViews>
    <workbookView xWindow="-110" yWindow="-110" windowWidth="19420" windowHeight="10300" xr2:uid="{00000000-000D-0000-FFFF-FFFF00000000}"/>
  </bookViews>
  <sheets>
    <sheet name="PO" sheetId="2" r:id="rId1"/>
    <sheet name="PREPACK" sheetId="14" r:id="rId2"/>
  </sheets>
  <definedNames>
    <definedName name="_xlnm.Print_Area" localSheetId="0">PO!$A$1:$N$21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4" l="1"/>
  <c r="G23" i="14"/>
  <c r="G5" i="14"/>
  <c r="G6" i="14"/>
  <c r="G8" i="14"/>
  <c r="G9" i="14"/>
  <c r="G10" i="14"/>
  <c r="G12" i="14"/>
  <c r="G13" i="14"/>
  <c r="G14" i="14"/>
  <c r="G16" i="14"/>
  <c r="G17" i="14"/>
  <c r="G18" i="14"/>
  <c r="G20" i="14"/>
  <c r="G21" i="14"/>
  <c r="G22" i="14"/>
  <c r="G4" i="14"/>
  <c r="K11" i="2" l="1"/>
  <c r="M11" i="2" s="1"/>
  <c r="I13" i="2" l="1"/>
  <c r="M13" i="2" l="1"/>
  <c r="K13" i="2"/>
  <c r="H7" i="2"/>
</calcChain>
</file>

<file path=xl/sharedStrings.xml><?xml version="1.0" encoding="utf-8"?>
<sst xmlns="http://schemas.openxmlformats.org/spreadsheetml/2006/main" count="134" uniqueCount="97">
  <si>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</si>
  <si>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</si>
  <si>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</si>
  <si>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</si>
  <si>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</si>
  <si>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</si>
  <si>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</si>
  <si>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</si>
  <si>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</si>
  <si>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</si>
  <si>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</si>
  <si>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</si>
  <si>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</si>
  <si>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</si>
  <si>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</si>
  <si>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</si>
  <si>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</si>
  <si>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</si>
  <si>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</si>
  <si>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</si>
  <si>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</si>
  <si>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</si>
  <si>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</si>
  <si>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</si>
  <si>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</si>
  <si>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</si>
  <si>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</si>
  <si>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</si>
  <si>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</si>
  <si>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</si>
  <si>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</si>
  <si>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</si>
  <si>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</si>
  <si>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</si>
  <si>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</si>
  <si>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</si>
  <si>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RODD &amp; GUNN</t>
  </si>
  <si>
    <t>SP0455</t>
  </si>
  <si>
    <t>PCS</t>
  </si>
  <si>
    <t>WHITE</t>
  </si>
  <si>
    <t>CHECKNET</t>
  </si>
  <si>
    <t>ORDER</t>
  </si>
  <si>
    <t>009194-04</t>
  </si>
  <si>
    <t>009194-01</t>
  </si>
  <si>
    <t>A</t>
  </si>
  <si>
    <t>D</t>
  </si>
  <si>
    <t>C</t>
  </si>
  <si>
    <t>E</t>
  </si>
  <si>
    <t>CHECK NET</t>
  </si>
  <si>
    <t>TOTAL</t>
  </si>
  <si>
    <t>SP0455 OTAGO SWEAT FOREST</t>
  </si>
  <si>
    <t>SP0455 OTAGO SWEAT ECLIPSE</t>
  </si>
  <si>
    <t>STYLE</t>
  </si>
  <si>
    <t>P001</t>
  </si>
  <si>
    <t>P002</t>
  </si>
  <si>
    <t>P003</t>
  </si>
  <si>
    <t>DIEU</t>
  </si>
  <si>
    <t>BARCODE</t>
  </si>
  <si>
    <t>QUANTITY</t>
  </si>
  <si>
    <t>PO#</t>
  </si>
  <si>
    <t>PRE-PACK</t>
  </si>
  <si>
    <t>9019300000266511</t>
  </si>
  <si>
    <t>9019300000266528</t>
  </si>
  <si>
    <t>P004</t>
  </si>
  <si>
    <t>P005</t>
  </si>
  <si>
    <t>9019300000284973</t>
  </si>
  <si>
    <t>9019300000285017</t>
  </si>
  <si>
    <t>PREPACK STICKER</t>
  </si>
  <si>
    <t>80mm wide x 40mm</t>
  </si>
  <si>
    <t>074964/074965</t>
  </si>
  <si>
    <t>P008</t>
  </si>
  <si>
    <t>9019300000302837</t>
  </si>
  <si>
    <t>P009</t>
  </si>
  <si>
    <t>9019300000302844</t>
  </si>
  <si>
    <t>074971/074975</t>
  </si>
  <si>
    <t>009194-02</t>
  </si>
  <si>
    <t>SP0455 OTAGO SWEAT SLATE</t>
  </si>
  <si>
    <t>9019300000266450</t>
  </si>
  <si>
    <t>9019300000302882</t>
  </si>
  <si>
    <t>9019300000302899</t>
  </si>
  <si>
    <t>074972/074973</t>
  </si>
  <si>
    <t>009194-03</t>
  </si>
  <si>
    <t>SP0455 OTAGO SWEAT NOIR</t>
  </si>
  <si>
    <t>9019300000266481</t>
  </si>
  <si>
    <t>9019300000266498</t>
  </si>
  <si>
    <t>9019300000302905</t>
  </si>
  <si>
    <t>074969/074970</t>
  </si>
  <si>
    <t>074966/074967</t>
  </si>
  <si>
    <t>009194-05</t>
  </si>
  <si>
    <t>SP0455 OTAGO SWEAT OXBLOOD</t>
  </si>
  <si>
    <t>9019300000302851</t>
  </si>
  <si>
    <t>074966/074966</t>
  </si>
  <si>
    <t>9019300000302868</t>
  </si>
  <si>
    <t>074967/074967</t>
  </si>
  <si>
    <t>9019300000302875</t>
  </si>
  <si>
    <t>R14  AW26   G2973</t>
  </si>
  <si>
    <t>AW26 - DROP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</si>
</sst>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1" fillId="0" borderId="0"/>
    <xf numFmtId="0" fontId="22" fillId="0" borderId="0"/>
  </cellStyleXfs>
  <cellXfs count="120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19" fillId="0" borderId="1" xfId="0" applyFont="1" applyBorder="1"/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22" fillId="0" borderId="0" xfId="14"/>
    <xf numFmtId="0" fontId="19" fillId="0" borderId="1" xfId="14" applyFont="1" applyBorder="1"/>
    <xf numFmtId="0" fontId="22" fillId="0" borderId="1" xfId="14" applyBorder="1"/>
    <xf numFmtId="0" fontId="22" fillId="0" borderId="4" xfId="14" applyBorder="1" applyAlignment="1">
      <alignment horizontal="center"/>
    </xf>
    <xf numFmtId="0" fontId="22" fillId="0" borderId="12" xfId="14" applyBorder="1" applyAlignment="1">
      <alignment horizontal="center"/>
    </xf>
    <xf numFmtId="0" fontId="22" fillId="0" borderId="5" xfId="14" applyBorder="1" applyAlignment="1">
      <alignment horizontal="center"/>
    </xf>
  </cellXfs>
  <cellStyles count="15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D5D7EBA7-6BFB-4265-A99A-6314F917B5E2}"/>
    <cellStyle name="Normal 2 2" xfId="12" xr:uid="{C510D201-94D9-4288-AB15-CDFFD1773111}"/>
    <cellStyle name="Normal 2 2 4" xfId="13" xr:uid="{480EB757-6D5B-484F-AA76-F74ABAB54D05}"/>
    <cellStyle name="Normal 3" xfId="14" xr:uid="{C960D5AF-FA6E-4DD4-91F8-F7760A642265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377215</xdr:colOff>
      <xdr:row>10</xdr:row>
      <xdr:rowOff>46183</xdr:rowOff>
    </xdr:from>
    <xdr:to>
      <xdr:col>13</xdr:col>
      <xdr:colOff>2023860</xdr:colOff>
      <xdr:row>10</xdr:row>
      <xdr:rowOff>1200727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3FA55-7AB1-CF14-021B-EA657F54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7760" y="6604001"/>
          <a:ext cx="1646645" cy="1154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107950</xdr:rowOff>
    </xdr:from>
    <xdr:to>
      <xdr:col>3</xdr:col>
      <xdr:colOff>153147</xdr:colOff>
      <xdr:row>0</xdr:row>
      <xdr:rowOff>1568450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FD5D2B7-363A-40FD-B4DA-D9C7208B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200" y="107950"/>
          <a:ext cx="2534397" cy="14605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0</xdr:row>
      <xdr:rowOff>457200</xdr:rowOff>
    </xdr:from>
    <xdr:to>
      <xdr:col>1</xdr:col>
      <xdr:colOff>774700</xdr:colOff>
      <xdr:row>0</xdr:row>
      <xdr:rowOff>463550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F5AA2ADA-0942-40A2-A42B-939DBE38920B}"/>
            </a:ext>
          </a:extLst>
        </xdr:cNvPr>
        <xdr:cNvCxnSpPr/>
      </xdr:nvCxnSpPr>
      <xdr:spPr>
        <a:xfrm flipV="1">
          <a:off x="1238250" y="457200"/>
          <a:ext cx="711200" cy="6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723900</xdr:colOff>
      <xdr:row>0</xdr:row>
      <xdr:rowOff>323850</xdr:rowOff>
    </xdr:from>
    <xdr:ext cx="550022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AA56445-C92E-455C-AEF0-CA3DBFAAF00F}"/>
            </a:ext>
          </a:extLst>
        </xdr:cNvPr>
        <xdr:cNvSpPr txBox="1"/>
      </xdr:nvSpPr>
      <xdr:spPr>
        <a:xfrm>
          <a:off x="723900" y="323850"/>
          <a:ext cx="5500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PO (A)</a:t>
          </a:r>
        </a:p>
      </xdr:txBody>
    </xdr:sp>
    <xdr:clientData/>
  </xdr:oneCellAnchor>
  <xdr:twoCellAnchor>
    <xdr:from>
      <xdr:col>1</xdr:col>
      <xdr:colOff>44450</xdr:colOff>
      <xdr:row>0</xdr:row>
      <xdr:rowOff>673100</xdr:rowOff>
    </xdr:from>
    <xdr:to>
      <xdr:col>1</xdr:col>
      <xdr:colOff>755650</xdr:colOff>
      <xdr:row>0</xdr:row>
      <xdr:rowOff>679450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5E2EAE50-3089-41AA-A3FA-155212D863EA}"/>
            </a:ext>
          </a:extLst>
        </xdr:cNvPr>
        <xdr:cNvCxnSpPr/>
      </xdr:nvCxnSpPr>
      <xdr:spPr>
        <a:xfrm flipV="1">
          <a:off x="1219200" y="673100"/>
          <a:ext cx="711200" cy="6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133350</xdr:colOff>
      <xdr:row>0</xdr:row>
      <xdr:rowOff>552450</xdr:rowOff>
    </xdr:from>
    <xdr:ext cx="1146789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23A26B1-8024-4F5C-ACFC-D7205457596A}"/>
            </a:ext>
          </a:extLst>
        </xdr:cNvPr>
        <xdr:cNvSpPr txBox="1"/>
      </xdr:nvSpPr>
      <xdr:spPr>
        <a:xfrm>
          <a:off x="133350" y="552450"/>
          <a:ext cx="1146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DESCRIPTION (C)</a:t>
          </a:r>
        </a:p>
      </xdr:txBody>
    </xdr:sp>
    <xdr:clientData/>
  </xdr:oneCellAnchor>
  <xdr:twoCellAnchor>
    <xdr:from>
      <xdr:col>2</xdr:col>
      <xdr:colOff>2070100</xdr:colOff>
      <xdr:row>0</xdr:row>
      <xdr:rowOff>361950</xdr:rowOff>
    </xdr:from>
    <xdr:to>
      <xdr:col>3</xdr:col>
      <xdr:colOff>577850</xdr:colOff>
      <xdr:row>0</xdr:row>
      <xdr:rowOff>368300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923F0318-5F40-48A7-9511-EE1253F52B85}"/>
            </a:ext>
          </a:extLst>
        </xdr:cNvPr>
        <xdr:cNvCxnSpPr/>
      </xdr:nvCxnSpPr>
      <xdr:spPr>
        <a:xfrm flipH="1" flipV="1">
          <a:off x="3930650" y="361950"/>
          <a:ext cx="762000" cy="6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520700</xdr:colOff>
      <xdr:row>0</xdr:row>
      <xdr:rowOff>247650</xdr:rowOff>
    </xdr:from>
    <xdr:ext cx="910314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AB32383-7169-4CAB-8778-F07537AD5600}"/>
            </a:ext>
          </a:extLst>
        </xdr:cNvPr>
        <xdr:cNvSpPr txBox="1"/>
      </xdr:nvSpPr>
      <xdr:spPr>
        <a:xfrm>
          <a:off x="4749800" y="247650"/>
          <a:ext cx="9103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PREPACK (D)</a:t>
          </a:r>
        </a:p>
      </xdr:txBody>
    </xdr:sp>
    <xdr:clientData/>
  </xdr:oneCellAnchor>
  <xdr:twoCellAnchor>
    <xdr:from>
      <xdr:col>2</xdr:col>
      <xdr:colOff>1663700</xdr:colOff>
      <xdr:row>0</xdr:row>
      <xdr:rowOff>1212850</xdr:rowOff>
    </xdr:from>
    <xdr:to>
      <xdr:col>4</xdr:col>
      <xdr:colOff>152400</xdr:colOff>
      <xdr:row>0</xdr:row>
      <xdr:rowOff>1219200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2334D800-4ABB-4BC0-98D3-ECB59911ACDF}"/>
            </a:ext>
          </a:extLst>
        </xdr:cNvPr>
        <xdr:cNvCxnSpPr/>
      </xdr:nvCxnSpPr>
      <xdr:spPr>
        <a:xfrm flipH="1" flipV="1">
          <a:off x="3524250" y="1212850"/>
          <a:ext cx="1403350" cy="63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127000</xdr:colOff>
      <xdr:row>0</xdr:row>
      <xdr:rowOff>1073150</xdr:rowOff>
    </xdr:from>
    <xdr:ext cx="1068498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92584EE-5F09-4940-88D3-730B4F9F8708}"/>
            </a:ext>
          </a:extLst>
        </xdr:cNvPr>
        <xdr:cNvSpPr txBox="1"/>
      </xdr:nvSpPr>
      <xdr:spPr>
        <a:xfrm>
          <a:off x="4902200" y="1073150"/>
          <a:ext cx="10684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vi-VN" sz="1100"/>
            <a:t>BARCODE</a:t>
          </a:r>
          <a:r>
            <a:rPr lang="en-US" sz="1100"/>
            <a:t> (E)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55" zoomScaleNormal="70" zoomScaleSheetLayoutView="55" zoomScalePageLayoutView="55" workbookViewId="0">
      <selection activeCell="H7" sqref="H7:I7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18.269531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5.81640625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17" t="s">
        <v>40</v>
      </c>
      <c r="D5" s="18"/>
      <c r="E5" s="19"/>
      <c r="F5" s="104" t="s">
        <v>6</v>
      </c>
      <c r="G5" s="105"/>
      <c r="H5" s="106" t="s">
        <v>36</v>
      </c>
      <c r="I5" s="107"/>
      <c r="J5" s="20"/>
      <c r="K5" s="20"/>
      <c r="L5" s="21"/>
      <c r="M5" s="22" t="s">
        <v>7</v>
      </c>
      <c r="N5" s="23">
        <v>45911</v>
      </c>
    </row>
    <row r="6" spans="1:19" ht="30.75" customHeight="1">
      <c r="A6" s="94" t="s">
        <v>8</v>
      </c>
      <c r="B6" s="24"/>
      <c r="D6" s="25"/>
      <c r="E6" s="19"/>
      <c r="F6" s="104" t="s">
        <v>9</v>
      </c>
      <c r="G6" s="105"/>
      <c r="H6" s="108" t="s">
        <v>96</v>
      </c>
      <c r="I6" s="109"/>
      <c r="J6" s="20"/>
      <c r="K6" s="20"/>
      <c r="L6" s="21"/>
      <c r="M6" s="22" t="s">
        <v>10</v>
      </c>
      <c r="N6" s="26"/>
    </row>
    <row r="7" spans="1:19" ht="30.75" customHeight="1">
      <c r="A7" s="94" t="s">
        <v>11</v>
      </c>
      <c r="B7" s="113"/>
      <c r="C7" s="113"/>
      <c r="D7" s="27"/>
      <c r="E7" s="19"/>
      <c r="F7" s="104" t="s">
        <v>12</v>
      </c>
      <c r="G7" s="105"/>
      <c r="H7" s="111">
        <f>N5+10</f>
        <v>45921</v>
      </c>
      <c r="I7" s="112"/>
      <c r="J7" s="20"/>
      <c r="K7" s="20"/>
      <c r="L7" s="21"/>
      <c r="M7" s="22" t="s">
        <v>13</v>
      </c>
      <c r="N7" s="28" t="s">
        <v>95</v>
      </c>
    </row>
    <row r="8" spans="1:19" ht="30.75" customHeight="1">
      <c r="A8" s="95" t="s">
        <v>14</v>
      </c>
      <c r="B8" s="110"/>
      <c r="C8" s="110"/>
      <c r="D8" s="29"/>
      <c r="E8" s="19"/>
      <c r="F8" s="104" t="s">
        <v>15</v>
      </c>
      <c r="G8" s="105"/>
      <c r="H8" s="111">
        <v>45839</v>
      </c>
      <c r="I8" s="112"/>
      <c r="J8" s="30"/>
      <c r="K8" s="30"/>
      <c r="L8" s="21"/>
      <c r="M8" s="22" t="s">
        <v>16</v>
      </c>
      <c r="N8" s="31" t="s">
        <v>56</v>
      </c>
      <c r="O8" s="32"/>
      <c r="P8" s="32"/>
    </row>
    <row r="9" spans="1:19" ht="5.65" customHeight="1">
      <c r="A9" s="96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98.15" customHeight="1">
      <c r="A11" s="88" t="s">
        <v>37</v>
      </c>
      <c r="B11" s="88"/>
      <c r="C11" s="88" t="s">
        <v>67</v>
      </c>
      <c r="D11" s="44" t="s">
        <v>68</v>
      </c>
      <c r="E11" s="45" t="s">
        <v>48</v>
      </c>
      <c r="F11" s="44" t="s">
        <v>35</v>
      </c>
      <c r="G11" s="46" t="s">
        <v>39</v>
      </c>
      <c r="H11" s="47" t="s">
        <v>38</v>
      </c>
      <c r="I11" s="98">
        <v>379</v>
      </c>
      <c r="J11" s="42">
        <v>0</v>
      </c>
      <c r="K11" s="42">
        <f t="shared" ref="K11" si="0">I11-J11</f>
        <v>379</v>
      </c>
      <c r="L11" s="89"/>
      <c r="M11" s="43">
        <f t="shared" ref="M11" si="1">K11*L11</f>
        <v>0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379</v>
      </c>
      <c r="J13" s="61"/>
      <c r="K13" s="60">
        <f>SUM(K11:K12)</f>
        <v>379</v>
      </c>
      <c r="L13" s="62"/>
      <c r="M13" s="63">
        <f>SUM(M11:M12)</f>
        <v>0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02" t="s">
        <v>31</v>
      </c>
      <c r="B15" s="102"/>
      <c r="C15" s="70"/>
      <c r="D15" s="71"/>
      <c r="E15" s="103" t="s">
        <v>32</v>
      </c>
      <c r="F15" s="103"/>
      <c r="G15" s="103"/>
      <c r="H15" s="72"/>
      <c r="I15" s="73"/>
      <c r="J15" s="73"/>
      <c r="K15" s="73"/>
      <c r="L15" s="101" t="s">
        <v>33</v>
      </c>
      <c r="M15" s="101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L15:M15"/>
    <mergeCell ref="A15:B15"/>
    <mergeCell ref="E15:G15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A43D-B689-4BCB-91AD-D5216B9A3BD2}">
  <dimension ref="A1:G23"/>
  <sheetViews>
    <sheetView workbookViewId="0">
      <selection activeCell="I24" sqref="I24"/>
    </sheetView>
  </sheetViews>
  <sheetFormatPr defaultRowHeight="14.5"/>
  <cols>
    <col min="1" max="1" width="16.90625" style="114" customWidth="1"/>
    <col min="2" max="2" width="9.7265625" style="114" bestFit="1" customWidth="1"/>
    <col min="3" max="3" width="32.26953125" style="114" customWidth="1"/>
    <col min="4" max="4" width="9.453125" style="114" customWidth="1"/>
    <col min="5" max="5" width="17.26953125" style="114" customWidth="1"/>
    <col min="6" max="6" width="9.453125" style="114" bestFit="1" customWidth="1"/>
    <col min="7" max="16384" width="8.7265625" style="114"/>
  </cols>
  <sheetData>
    <row r="1" spans="1:7" customFormat="1" ht="137.5" customHeight="1"/>
    <row r="2" spans="1:7" customFormat="1" ht="21" customHeight="1">
      <c r="A2" t="s">
        <v>44</v>
      </c>
      <c r="C2" t="s">
        <v>46</v>
      </c>
      <c r="D2" t="s">
        <v>45</v>
      </c>
      <c r="E2" t="s">
        <v>47</v>
      </c>
    </row>
    <row r="3" spans="1:7">
      <c r="A3" s="115" t="s">
        <v>59</v>
      </c>
      <c r="B3" s="115" t="s">
        <v>52</v>
      </c>
      <c r="C3" s="115" t="s">
        <v>19</v>
      </c>
      <c r="D3" s="115" t="s">
        <v>60</v>
      </c>
      <c r="E3" s="115" t="s">
        <v>57</v>
      </c>
      <c r="F3" s="100" t="s">
        <v>58</v>
      </c>
      <c r="G3" s="100" t="s">
        <v>41</v>
      </c>
    </row>
    <row r="4" spans="1:7">
      <c r="A4" s="116" t="s">
        <v>69</v>
      </c>
      <c r="B4" s="116" t="s">
        <v>43</v>
      </c>
      <c r="C4" s="116" t="s">
        <v>51</v>
      </c>
      <c r="D4" s="116" t="s">
        <v>64</v>
      </c>
      <c r="E4" s="116" t="s">
        <v>65</v>
      </c>
      <c r="F4" s="116">
        <v>43</v>
      </c>
      <c r="G4" s="99">
        <f>ROUNDUP(F4*1.08,0)</f>
        <v>47</v>
      </c>
    </row>
    <row r="5" spans="1:7">
      <c r="A5" s="116" t="s">
        <v>69</v>
      </c>
      <c r="B5" s="116" t="s">
        <v>43</v>
      </c>
      <c r="C5" s="116" t="s">
        <v>51</v>
      </c>
      <c r="D5" s="116" t="s">
        <v>70</v>
      </c>
      <c r="E5" s="116" t="s">
        <v>71</v>
      </c>
      <c r="F5" s="116">
        <v>11</v>
      </c>
      <c r="G5" s="99">
        <f t="shared" ref="G5:G22" si="0">ROUNDUP(F5*1.08,0)</f>
        <v>12</v>
      </c>
    </row>
    <row r="6" spans="1:7">
      <c r="A6" s="116" t="s">
        <v>69</v>
      </c>
      <c r="B6" s="116" t="s">
        <v>43</v>
      </c>
      <c r="C6" s="116" t="s">
        <v>51</v>
      </c>
      <c r="D6" s="116" t="s">
        <v>72</v>
      </c>
      <c r="E6" s="116" t="s">
        <v>73</v>
      </c>
      <c r="F6" s="116">
        <v>51</v>
      </c>
      <c r="G6" s="99">
        <f t="shared" si="0"/>
        <v>56</v>
      </c>
    </row>
    <row r="7" spans="1:7">
      <c r="A7" s="116"/>
      <c r="B7" s="116"/>
      <c r="C7" s="116"/>
      <c r="D7" s="116"/>
      <c r="E7" s="116"/>
      <c r="F7" s="116"/>
      <c r="G7" s="99"/>
    </row>
    <row r="8" spans="1:7">
      <c r="A8" s="116" t="s">
        <v>74</v>
      </c>
      <c r="B8" s="116" t="s">
        <v>75</v>
      </c>
      <c r="C8" s="116" t="s">
        <v>76</v>
      </c>
      <c r="D8" s="116" t="s">
        <v>53</v>
      </c>
      <c r="E8" s="116" t="s">
        <v>77</v>
      </c>
      <c r="F8" s="116">
        <v>8</v>
      </c>
      <c r="G8" s="99">
        <f t="shared" si="0"/>
        <v>9</v>
      </c>
    </row>
    <row r="9" spans="1:7">
      <c r="A9" s="116" t="s">
        <v>74</v>
      </c>
      <c r="B9" s="116" t="s">
        <v>75</v>
      </c>
      <c r="C9" s="116" t="s">
        <v>76</v>
      </c>
      <c r="D9" s="116" t="s">
        <v>63</v>
      </c>
      <c r="E9" s="116" t="s">
        <v>78</v>
      </c>
      <c r="F9" s="116">
        <v>24</v>
      </c>
      <c r="G9" s="99">
        <f t="shared" si="0"/>
        <v>26</v>
      </c>
    </row>
    <row r="10" spans="1:7">
      <c r="A10" s="116" t="s">
        <v>74</v>
      </c>
      <c r="B10" s="116" t="s">
        <v>75</v>
      </c>
      <c r="C10" s="116" t="s">
        <v>76</v>
      </c>
      <c r="D10" s="116" t="s">
        <v>64</v>
      </c>
      <c r="E10" s="116" t="s">
        <v>79</v>
      </c>
      <c r="F10" s="116">
        <v>28</v>
      </c>
      <c r="G10" s="99">
        <f t="shared" si="0"/>
        <v>31</v>
      </c>
    </row>
    <row r="11" spans="1:7">
      <c r="A11" s="116"/>
      <c r="B11" s="116"/>
      <c r="C11" s="116"/>
      <c r="D11" s="116"/>
      <c r="E11" s="116"/>
      <c r="F11" s="116"/>
      <c r="G11" s="99"/>
    </row>
    <row r="12" spans="1:7">
      <c r="A12" s="116" t="s">
        <v>80</v>
      </c>
      <c r="B12" s="116" t="s">
        <v>81</v>
      </c>
      <c r="C12" s="116" t="s">
        <v>82</v>
      </c>
      <c r="D12" s="116" t="s">
        <v>53</v>
      </c>
      <c r="E12" s="116" t="s">
        <v>83</v>
      </c>
      <c r="F12" s="116">
        <v>9</v>
      </c>
      <c r="G12" s="99">
        <f t="shared" si="0"/>
        <v>10</v>
      </c>
    </row>
    <row r="13" spans="1:7">
      <c r="A13" s="116" t="s">
        <v>80</v>
      </c>
      <c r="B13" s="116" t="s">
        <v>81</v>
      </c>
      <c r="C13" s="116" t="s">
        <v>82</v>
      </c>
      <c r="D13" s="116" t="s">
        <v>54</v>
      </c>
      <c r="E13" s="116" t="s">
        <v>84</v>
      </c>
      <c r="F13" s="116">
        <v>24</v>
      </c>
      <c r="G13" s="99">
        <f t="shared" si="0"/>
        <v>26</v>
      </c>
    </row>
    <row r="14" spans="1:7">
      <c r="A14" s="116" t="s">
        <v>80</v>
      </c>
      <c r="B14" s="116" t="s">
        <v>81</v>
      </c>
      <c r="C14" s="116" t="s">
        <v>82</v>
      </c>
      <c r="D14" s="116" t="s">
        <v>63</v>
      </c>
      <c r="E14" s="116" t="s">
        <v>85</v>
      </c>
      <c r="F14" s="116">
        <v>22</v>
      </c>
      <c r="G14" s="99">
        <f t="shared" si="0"/>
        <v>24</v>
      </c>
    </row>
    <row r="15" spans="1:7">
      <c r="A15" s="116"/>
      <c r="B15" s="116"/>
      <c r="C15" s="116"/>
      <c r="D15" s="116"/>
      <c r="E15" s="116"/>
      <c r="F15" s="116"/>
      <c r="G15" s="99"/>
    </row>
    <row r="16" spans="1:7">
      <c r="A16" s="116" t="s">
        <v>86</v>
      </c>
      <c r="B16" s="116" t="s">
        <v>42</v>
      </c>
      <c r="C16" s="116" t="s">
        <v>50</v>
      </c>
      <c r="D16" s="116" t="s">
        <v>53</v>
      </c>
      <c r="E16" s="116" t="s">
        <v>61</v>
      </c>
      <c r="F16" s="116">
        <v>9</v>
      </c>
      <c r="G16" s="99">
        <f t="shared" si="0"/>
        <v>10</v>
      </c>
    </row>
    <row r="17" spans="1:7">
      <c r="A17" s="116" t="s">
        <v>86</v>
      </c>
      <c r="B17" s="116" t="s">
        <v>42</v>
      </c>
      <c r="C17" s="116" t="s">
        <v>50</v>
      </c>
      <c r="D17" s="116" t="s">
        <v>54</v>
      </c>
      <c r="E17" s="116" t="s">
        <v>62</v>
      </c>
      <c r="F17" s="116">
        <v>30</v>
      </c>
      <c r="G17" s="99">
        <f t="shared" si="0"/>
        <v>33</v>
      </c>
    </row>
    <row r="18" spans="1:7">
      <c r="A18" s="116" t="s">
        <v>86</v>
      </c>
      <c r="B18" s="116" t="s">
        <v>42</v>
      </c>
      <c r="C18" s="116" t="s">
        <v>50</v>
      </c>
      <c r="D18" s="116" t="s">
        <v>64</v>
      </c>
      <c r="E18" s="116" t="s">
        <v>66</v>
      </c>
      <c r="F18" s="116">
        <v>47</v>
      </c>
      <c r="G18" s="99">
        <f t="shared" si="0"/>
        <v>51</v>
      </c>
    </row>
    <row r="19" spans="1:7">
      <c r="A19" s="116"/>
      <c r="B19" s="116"/>
      <c r="C19" s="116"/>
      <c r="D19" s="116"/>
      <c r="E19" s="116"/>
      <c r="F19" s="116"/>
      <c r="G19" s="99"/>
    </row>
    <row r="20" spans="1:7">
      <c r="A20" s="116" t="s">
        <v>87</v>
      </c>
      <c r="B20" s="116" t="s">
        <v>88</v>
      </c>
      <c r="C20" s="116" t="s">
        <v>89</v>
      </c>
      <c r="D20" s="116" t="s">
        <v>53</v>
      </c>
      <c r="E20" s="116" t="s">
        <v>90</v>
      </c>
      <c r="F20" s="116">
        <v>9</v>
      </c>
      <c r="G20" s="99">
        <f t="shared" si="0"/>
        <v>10</v>
      </c>
    </row>
    <row r="21" spans="1:7">
      <c r="A21" s="116" t="s">
        <v>91</v>
      </c>
      <c r="B21" s="116" t="s">
        <v>88</v>
      </c>
      <c r="C21" s="116" t="s">
        <v>89</v>
      </c>
      <c r="D21" s="116" t="s">
        <v>54</v>
      </c>
      <c r="E21" s="116" t="s">
        <v>92</v>
      </c>
      <c r="F21" s="116">
        <v>20</v>
      </c>
      <c r="G21" s="99">
        <f t="shared" si="0"/>
        <v>22</v>
      </c>
    </row>
    <row r="22" spans="1:7">
      <c r="A22" s="116" t="s">
        <v>93</v>
      </c>
      <c r="B22" s="116" t="s">
        <v>88</v>
      </c>
      <c r="C22" s="116" t="s">
        <v>89</v>
      </c>
      <c r="D22" s="116" t="s">
        <v>55</v>
      </c>
      <c r="E22" s="116" t="s">
        <v>94</v>
      </c>
      <c r="F22" s="116">
        <v>11</v>
      </c>
      <c r="G22" s="99">
        <f t="shared" si="0"/>
        <v>12</v>
      </c>
    </row>
    <row r="23" spans="1:7">
      <c r="A23" s="117" t="s">
        <v>49</v>
      </c>
      <c r="B23" s="118"/>
      <c r="C23" s="118"/>
      <c r="D23" s="118"/>
      <c r="E23" s="119"/>
      <c r="F23" s="116">
        <f>SUM(F4:F22)</f>
        <v>346</v>
      </c>
      <c r="G23" s="116">
        <f>SUM(G4:G22)</f>
        <v>379</v>
      </c>
    </row>
  </sheetData>
  <mergeCells count="1">
    <mergeCell ref="A23:E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FD499-C508-434C-904F-916B7AB34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2B82E7-D67A-4604-8753-BDD28E8A072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ECC84614-56E7-4F88-9934-58FB3E396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PREPACK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Dieu Cao Thi Hong</cp:lastModifiedBy>
  <cp:lastPrinted>2023-10-18T08:10:47Z</cp:lastPrinted>
  <dcterms:created xsi:type="dcterms:W3CDTF">2020-11-11T02:21:38Z</dcterms:created>
  <dcterms:modified xsi:type="dcterms:W3CDTF">2025-09-11T10:20:47Z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