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https://unavailablevn.sharepoint.com/sites/COMMERCIAL/Shared Documents/General/2-CUSTOMER-FOLDER/RODD &amp; GUNN/3-SS25/2-PRODUCTION/1-CUSTOMER-ORDER/1. PO SS25/SP0455/LAYOUT/"/>
    </mc:Choice>
  </mc:AlternateContent>
  <xr:revisionPtr revIDLastSave="691" documentId="13_ncr:1_{F3D94663-5957-4CE6-A6E5-255353E7D8EA}" xr6:coauthVersionLast="47" xr6:coauthVersionMax="47" xr10:uidLastSave="{F4CC721A-776D-4A78-828C-8437265BA393}"/>
  <bookViews>
    <workbookView xWindow="-110" yWindow="-110" windowWidth="19420" windowHeight="10300" xr2:uid="{00000000-000D-0000-FFFF-FFFF00000000}"/>
  </bookViews>
  <sheets>
    <sheet name="PO" sheetId="2" r:id="rId1"/>
    <sheet name="POLYBAG STICKER" sheetId="17" r:id="rId2"/>
    <sheet name="DETAILS" sheetId="6" r:id="rId3"/>
    <sheet name="Sheet4" sheetId="21" r:id="rId4"/>
  </sheets>
  <definedNames>
    <definedName name="_xlnm._FilterDatabase" localSheetId="1" hidden="1">'POLYBAG STICKER'!$A$14:$J$99</definedName>
    <definedName name="_xlnm.Print_Area" localSheetId="0">PO!$A$1:$N$27</definedName>
    <definedName name="_xlnm.Print_Titles" localSheetId="0">PO!$4:$10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7" i="17" l="1"/>
  <c r="I38" i="17"/>
  <c r="I39" i="17"/>
  <c r="I40" i="17"/>
  <c r="I41" i="17"/>
  <c r="I42" i="17"/>
  <c r="I36" i="17"/>
  <c r="E3" i="6" l="1"/>
  <c r="J36" i="17"/>
  <c r="C15" i="6"/>
  <c r="E11" i="6"/>
  <c r="E12" i="6"/>
  <c r="E13" i="6"/>
  <c r="E14" i="6"/>
  <c r="H99" i="17"/>
  <c r="I98" i="17"/>
  <c r="I97" i="17"/>
  <c r="I96" i="17"/>
  <c r="I95" i="17"/>
  <c r="I94" i="17"/>
  <c r="I93" i="17"/>
  <c r="I92" i="17"/>
  <c r="J92" i="17" s="1"/>
  <c r="I91" i="17"/>
  <c r="I90" i="17"/>
  <c r="I89" i="17"/>
  <c r="I88" i="17"/>
  <c r="I87" i="17"/>
  <c r="I86" i="17"/>
  <c r="I85" i="17"/>
  <c r="I84" i="17"/>
  <c r="I83" i="17"/>
  <c r="I82" i="17"/>
  <c r="I81" i="17"/>
  <c r="I80" i="17"/>
  <c r="I79" i="17"/>
  <c r="I78" i="17"/>
  <c r="I77" i="17"/>
  <c r="I76" i="17"/>
  <c r="I75" i="17"/>
  <c r="I74" i="17"/>
  <c r="I73" i="17"/>
  <c r="I72" i="17"/>
  <c r="I71" i="17"/>
  <c r="I70" i="17"/>
  <c r="I69" i="17"/>
  <c r="I68" i="17"/>
  <c r="I67" i="17"/>
  <c r="I66" i="17"/>
  <c r="I65" i="17"/>
  <c r="I64" i="17"/>
  <c r="I63" i="17"/>
  <c r="I62" i="17"/>
  <c r="I61" i="17"/>
  <c r="I60" i="17"/>
  <c r="I59" i="17"/>
  <c r="I58" i="17"/>
  <c r="I57" i="17"/>
  <c r="I56" i="17"/>
  <c r="I55" i="17"/>
  <c r="I54" i="17"/>
  <c r="I53" i="17"/>
  <c r="I52" i="17"/>
  <c r="I51" i="17"/>
  <c r="I50" i="17"/>
  <c r="I49" i="17"/>
  <c r="I48" i="17"/>
  <c r="I47" i="17"/>
  <c r="I46" i="17"/>
  <c r="I45" i="17"/>
  <c r="I44" i="17"/>
  <c r="I43" i="17"/>
  <c r="J43" i="17" s="1"/>
  <c r="I35" i="17"/>
  <c r="I34" i="17"/>
  <c r="I33" i="17"/>
  <c r="I32" i="17"/>
  <c r="I31" i="17"/>
  <c r="I30" i="17"/>
  <c r="I29" i="17"/>
  <c r="J29" i="17" s="1"/>
  <c r="I28" i="17"/>
  <c r="I27" i="17"/>
  <c r="I26" i="17"/>
  <c r="I25" i="17"/>
  <c r="I24" i="17"/>
  <c r="I23" i="17"/>
  <c r="I22" i="17"/>
  <c r="I21" i="17"/>
  <c r="I20" i="17"/>
  <c r="I19" i="17"/>
  <c r="I18" i="17"/>
  <c r="I17" i="17"/>
  <c r="I16" i="17"/>
  <c r="I15" i="17"/>
  <c r="J64" i="17" l="1"/>
  <c r="J78" i="17"/>
  <c r="J71" i="17"/>
  <c r="J50" i="17"/>
  <c r="J22" i="17"/>
  <c r="J85" i="17"/>
  <c r="J57" i="17"/>
  <c r="I12" i="2"/>
  <c r="I13" i="2"/>
  <c r="I14" i="2"/>
  <c r="I15" i="2"/>
  <c r="I11" i="2"/>
  <c r="I16" i="2"/>
  <c r="I17" i="2"/>
  <c r="I99" i="17"/>
  <c r="J15" i="17"/>
  <c r="E10" i="6"/>
  <c r="E9" i="6"/>
  <c r="E8" i="6"/>
  <c r="E7" i="6"/>
  <c r="E6" i="6"/>
  <c r="F15" i="6"/>
  <c r="E5" i="6"/>
  <c r="E4" i="6"/>
  <c r="K15" i="2" l="1"/>
  <c r="M15" i="2" s="1"/>
  <c r="K12" i="2"/>
  <c r="M12" i="2" s="1"/>
  <c r="K14" i="2"/>
  <c r="M14" i="2" s="1"/>
  <c r="K13" i="2"/>
  <c r="M13" i="2" s="1"/>
  <c r="K17" i="2"/>
  <c r="M17" i="2" s="1"/>
  <c r="K16" i="2"/>
  <c r="M16" i="2" s="1"/>
  <c r="I19" i="2"/>
  <c r="D15" i="6"/>
  <c r="E15" i="6"/>
  <c r="K11" i="2"/>
  <c r="M11" i="2" s="1"/>
  <c r="M19" i="2" l="1"/>
  <c r="K19" i="2"/>
  <c r="H7" i="2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3">
    <bk>
      <extLst>
        <ext uri="{3e2802c4-a4d2-4d8b-9148-e3be6c30e623}">
          <xlrd:rvb i="0"/>
        </ext>
      </extLst>
    </bk>
    <bk>
      <extLst>
        <ext uri="{3e2802c4-a4d2-4d8b-9148-e3be6c30e623}">
          <xlrd:rvb i="1"/>
        </ext>
      </extLst>
    </bk>
    <bk>
      <extLst>
        <ext uri="{3e2802c4-a4d2-4d8b-9148-e3be6c30e623}">
          <xlrd:rvb i="2"/>
        </ext>
      </extLst>
    </bk>
  </futureMetadata>
  <valueMetadata count="3">
    <bk>
      <rc t="1" v="0"/>
    </bk>
    <bk>
      <rc t="1" v="1"/>
    </bk>
    <bk>
      <rc t="1" v="2"/>
    </bk>
  </valueMetadata>
</metadata>
</file>

<file path=xl/sharedStrings.xml><?xml version="1.0" encoding="utf-8"?>
<sst xmlns="http://schemas.openxmlformats.org/spreadsheetml/2006/main" count="551" uniqueCount="112">
  <si>
    <t>Mã số:</t>
  </si>
  <si>
    <t>Lần ban hành:</t>
  </si>
  <si>
    <t>01</t>
  </si>
  <si>
    <t>REMARK</t>
  </si>
  <si>
    <t>Số trang:</t>
  </si>
  <si>
    <t>SUPPLIER:</t>
  </si>
  <si>
    <t xml:space="preserve">CUSTOMER : </t>
  </si>
  <si>
    <t xml:space="preserve">ORDER DATE: </t>
  </si>
  <si>
    <t>ADDRESS:</t>
  </si>
  <si>
    <t xml:space="preserve">SEASON : </t>
  </si>
  <si>
    <t>ORDER NO#</t>
  </si>
  <si>
    <t xml:space="preserve">ATTN : </t>
  </si>
  <si>
    <t>ETA REQUEST:</t>
  </si>
  <si>
    <t xml:space="preserve">JOB NUMBER : </t>
  </si>
  <si>
    <t xml:space="preserve">TEL / FAX : </t>
  </si>
  <si>
    <t>GARMENT EXIT DATE :</t>
  </si>
  <si>
    <t>ORDERED BY :</t>
  </si>
  <si>
    <t>STYLE NO</t>
  </si>
  <si>
    <t>CODE TRIMS</t>
  </si>
  <si>
    <t>DESCRIPTION</t>
  </si>
  <si>
    <t xml:space="preserve">DIMENSION / LENGTH </t>
  </si>
  <si>
    <t xml:space="preserve">QUALITY APPROVED </t>
  </si>
  <si>
    <t xml:space="preserve">CODE </t>
  </si>
  <si>
    <t>COLOR</t>
  </si>
  <si>
    <t>UNIT</t>
  </si>
  <si>
    <t xml:space="preserve">ORDER QUANTITY </t>
  </si>
  <si>
    <t xml:space="preserve">INVENTORY AT IPO DATE </t>
  </si>
  <si>
    <t>ACTUAL QUANTITY</t>
  </si>
  <si>
    <t xml:space="preserve">PRICE </t>
  </si>
  <si>
    <t>AMOUNT</t>
  </si>
  <si>
    <t>Total:</t>
  </si>
  <si>
    <t xml:space="preserve">RECEIVED BY </t>
  </si>
  <si>
    <t>APPROVED BY</t>
  </si>
  <si>
    <t>PREPARED BY</t>
  </si>
  <si>
    <t>PUR.QT-2.BM1</t>
  </si>
  <si>
    <t>X</t>
  </si>
  <si>
    <t>RODD &amp; GUNN</t>
  </si>
  <si>
    <t>SP0455</t>
  </si>
  <si>
    <t>PCS</t>
  </si>
  <si>
    <t>WHITE</t>
  </si>
  <si>
    <t>CHECKNET</t>
  </si>
  <si>
    <t>ORDER</t>
  </si>
  <si>
    <t>009194-04</t>
  </si>
  <si>
    <t>FOREST</t>
  </si>
  <si>
    <t>009194-01</t>
  </si>
  <si>
    <t>B</t>
  </si>
  <si>
    <t>D</t>
  </si>
  <si>
    <t>XS</t>
  </si>
  <si>
    <t>SM</t>
  </si>
  <si>
    <t>ME</t>
  </si>
  <si>
    <t>LG</t>
  </si>
  <si>
    <t>XL</t>
  </si>
  <si>
    <t>XXL</t>
  </si>
  <si>
    <t>XXXL</t>
  </si>
  <si>
    <t>F</t>
  </si>
  <si>
    <t>`</t>
  </si>
  <si>
    <t>30mm wide x 25mm</t>
  </si>
  <si>
    <t>CHECK NET</t>
  </si>
  <si>
    <t>polybag</t>
  </si>
  <si>
    <t>Pre-Pack Sticker</t>
  </si>
  <si>
    <t>Barcode Sticker</t>
  </si>
  <si>
    <t>Q'TY</t>
  </si>
  <si>
    <t>PO# NUMBER</t>
  </si>
  <si>
    <t>TOTAL</t>
  </si>
  <si>
    <t>SP0455 OTAGO SWEAT FOREST</t>
  </si>
  <si>
    <t>SP0455 OTAGO SWEAT ECLIPSE</t>
  </si>
  <si>
    <t>STYLE</t>
  </si>
  <si>
    <t>DIEU</t>
  </si>
  <si>
    <t>R14  SS25   G2833</t>
  </si>
  <si>
    <t>STORY</t>
  </si>
  <si>
    <t>SIZE</t>
  </si>
  <si>
    <t>BARCODE</t>
  </si>
  <si>
    <t>ANZ PRICE $</t>
  </si>
  <si>
    <t>071895/071896</t>
  </si>
  <si>
    <t>SPORTSWEAR</t>
  </si>
  <si>
    <t>9401090127690</t>
  </si>
  <si>
    <t>9401090127850</t>
  </si>
  <si>
    <t>9401090127867</t>
  </si>
  <si>
    <t>9401090128031</t>
  </si>
  <si>
    <t>9401090128048</t>
  </si>
  <si>
    <t>9401090128055</t>
  </si>
  <si>
    <t>9401090128062</t>
  </si>
  <si>
    <t>071902/071903</t>
  </si>
  <si>
    <t>9401090128215</t>
  </si>
  <si>
    <t>9401090128222</t>
  </si>
  <si>
    <t>9401090128239</t>
  </si>
  <si>
    <t>9401090128246</t>
  </si>
  <si>
    <t>9401090128253</t>
  </si>
  <si>
    <t>9401090128260</t>
  </si>
  <si>
    <t>9401090128277</t>
  </si>
  <si>
    <t>071898/071899</t>
  </si>
  <si>
    <t>071905/071908</t>
  </si>
  <si>
    <t>071900/071901</t>
  </si>
  <si>
    <t>071911/071913</t>
  </si>
  <si>
    <t>QUANTITY</t>
  </si>
  <si>
    <t>072048</t>
  </si>
  <si>
    <t>072051</t>
  </si>
  <si>
    <t>072046</t>
  </si>
  <si>
    <t>072049</t>
  </si>
  <si>
    <t>SUPPLI (PO)</t>
  </si>
  <si>
    <t>072047</t>
  </si>
  <si>
    <t>072050</t>
  </si>
  <si>
    <t>LAYOUT POLYBAG STICKER</t>
  </si>
  <si>
    <t>SS25 - DROP 1</t>
  </si>
  <si>
    <t xml:space="preserve">POLYBAG STICKER
SIZE XS </t>
  </si>
  <si>
    <t xml:space="preserve">POLYBAG STICKER
SIZE S </t>
  </si>
  <si>
    <t>POLYBAG STICKER
SIZE M</t>
  </si>
  <si>
    <t>POLYBAG STICKER
SIZE L</t>
  </si>
  <si>
    <t>POLYBAG STICKER
SIZE XL</t>
  </si>
  <si>
    <t>POLYBAG STICKER
SIZE XXL</t>
  </si>
  <si>
    <t>POLYBAG STICKER
SIZE XXXL</t>
  </si>
  <si>
    <t>ECSLIPE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</si>
</sst>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C09]dd\-mmm\-yy;@"/>
    <numFmt numFmtId="165" formatCode="_-* #,##0.00_-;\-* #,##0.00_-;_-* &quot;-&quot;??_-;_-@_-"/>
    <numFmt numFmtId="166" formatCode="_(* #,##0_);_(* \(#,##0\);_(* &quot;-&quot;??_);_(@_)"/>
    <numFmt numFmtId="167" formatCode="_(&quot;$&quot;* #,##0_);_(&quot;$&quot;* \(#,##0\);_(&quot;$&quot;* &quot;-&quot;??_);_(@_)"/>
    <numFmt numFmtId="168" formatCode="[$VND]\ #,##0"/>
    <numFmt numFmtId="169" formatCode="&quot;$&quot;#,##0.00"/>
  </numFmts>
  <fonts count="22">
    <font>
      <sz val="11"/>
      <color theme="1"/>
      <name val="Calibri"/>
      <family val="2"/>
      <scheme val="minor"/>
    </font>
    <font>
      <sz val="10"/>
      <name val="VNI-Times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Calibri"/>
      <family val="2"/>
      <scheme val="minor"/>
    </font>
    <font>
      <sz val="16"/>
      <name val="Muli"/>
    </font>
    <font>
      <b/>
      <sz val="16"/>
      <name val="Muli"/>
    </font>
    <font>
      <b/>
      <sz val="16"/>
      <color theme="1"/>
      <name val="Muli"/>
    </font>
    <font>
      <sz val="16"/>
      <color theme="1"/>
      <name val="Muli"/>
    </font>
    <font>
      <b/>
      <sz val="16"/>
      <color indexed="62"/>
      <name val="Muli"/>
    </font>
    <font>
      <u/>
      <sz val="16"/>
      <color indexed="12"/>
      <name val="Muli"/>
    </font>
    <font>
      <b/>
      <sz val="16"/>
      <color rgb="FFFF0000"/>
      <name val="Muli"/>
    </font>
    <font>
      <b/>
      <sz val="16"/>
      <color indexed="8"/>
      <name val="Muli"/>
    </font>
    <font>
      <b/>
      <u/>
      <sz val="16"/>
      <name val="Muli"/>
    </font>
    <font>
      <i/>
      <sz val="16"/>
      <name val="Muli"/>
    </font>
    <font>
      <b/>
      <i/>
      <sz val="16"/>
      <name val="Muli"/>
    </font>
    <font>
      <u/>
      <sz val="16"/>
      <name val="Muli"/>
    </font>
    <font>
      <sz val="16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Muli"/>
      <family val="2"/>
    </font>
    <font>
      <sz val="12"/>
      <color rgb="FF000000"/>
      <name val="SimSun"/>
    </font>
  </fonts>
  <fills count="11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22"/>
      </bottom>
      <diagonal/>
    </border>
    <border>
      <left/>
      <right/>
      <top style="hair">
        <color indexed="22"/>
      </top>
      <bottom style="hair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hair">
        <color indexed="22"/>
      </top>
      <bottom style="hair">
        <color theme="0" tint="-0.499984740745262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3">
    <xf numFmtId="0" fontId="0" fillId="0" borderId="0"/>
    <xf numFmtId="0" fontId="1" fillId="0" borderId="0"/>
    <xf numFmtId="0" fontId="3" fillId="0" borderId="0"/>
    <xf numFmtId="0" fontId="2" fillId="0" borderId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2" fillId="0" borderId="0"/>
    <xf numFmtId="0" fontId="4" fillId="0" borderId="0" applyNumberFormat="0" applyFill="0" applyBorder="0" applyAlignment="0" applyProtection="0">
      <alignment vertical="top"/>
      <protection locked="0"/>
    </xf>
    <xf numFmtId="44" fontId="2" fillId="0" borderId="0" applyFont="0" applyFill="0" applyBorder="0" applyAlignment="0" applyProtection="0"/>
    <xf numFmtId="0" fontId="2" fillId="0" borderId="0"/>
    <xf numFmtId="0" fontId="20" fillId="0" borderId="0"/>
    <xf numFmtId="0" fontId="21" fillId="0" borderId="0"/>
  </cellStyleXfs>
  <cellXfs count="120">
    <xf numFmtId="0" fontId="0" fillId="0" borderId="0" xfId="0"/>
    <xf numFmtId="0" fontId="6" fillId="0" borderId="6" xfId="1" applyFont="1" applyBorder="1" applyAlignment="1" applyProtection="1">
      <alignment vertical="center"/>
      <protection locked="0"/>
    </xf>
    <xf numFmtId="0" fontId="6" fillId="0" borderId="6" xfId="1" applyFont="1" applyBorder="1" applyAlignment="1" applyProtection="1">
      <alignment horizontal="left" vertical="center"/>
      <protection locked="0"/>
    </xf>
    <xf numFmtId="0" fontId="7" fillId="0" borderId="6" xfId="1" applyFont="1" applyBorder="1" applyAlignment="1" applyProtection="1">
      <alignment vertical="center" wrapText="1"/>
      <protection locked="0"/>
    </xf>
    <xf numFmtId="167" fontId="6" fillId="0" borderId="8" xfId="9" applyNumberFormat="1" applyFont="1" applyBorder="1" applyAlignment="1" applyProtection="1">
      <alignment vertical="center"/>
      <protection locked="0"/>
    </xf>
    <xf numFmtId="167" fontId="8" fillId="2" borderId="1" xfId="9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left"/>
    </xf>
    <xf numFmtId="0" fontId="9" fillId="0" borderId="1" xfId="0" quotePrefix="1" applyFont="1" applyBorder="1" applyAlignment="1">
      <alignment horizontal="center"/>
    </xf>
    <xf numFmtId="0" fontId="6" fillId="0" borderId="7" xfId="1" applyFont="1" applyBorder="1" applyAlignment="1" applyProtection="1">
      <alignment vertical="center"/>
      <protection locked="0"/>
    </xf>
    <xf numFmtId="0" fontId="6" fillId="0" borderId="7" xfId="1" applyFont="1" applyBorder="1" applyAlignment="1" applyProtection="1">
      <alignment horizontal="left" vertical="center"/>
      <protection locked="0"/>
    </xf>
    <xf numFmtId="0" fontId="7" fillId="0" borderId="7" xfId="1" applyFont="1" applyBorder="1" applyAlignment="1" applyProtection="1">
      <alignment vertical="center" wrapText="1"/>
      <protection locked="0"/>
    </xf>
    <xf numFmtId="167" fontId="6" fillId="0" borderId="11" xfId="9" applyNumberFormat="1" applyFont="1" applyBorder="1" applyAlignment="1" applyProtection="1">
      <alignment vertical="center"/>
      <protection locked="0"/>
    </xf>
    <xf numFmtId="16" fontId="9" fillId="0" borderId="1" xfId="0" quotePrefix="1" applyNumberFormat="1" applyFont="1" applyBorder="1" applyAlignment="1">
      <alignment horizontal="center"/>
    </xf>
    <xf numFmtId="167" fontId="6" fillId="0" borderId="6" xfId="9" applyNumberFormat="1" applyFont="1" applyBorder="1" applyAlignment="1" applyProtection="1">
      <alignment vertical="center"/>
      <protection locked="0"/>
    </xf>
    <xf numFmtId="167" fontId="9" fillId="0" borderId="9" xfId="9" applyNumberFormat="1" applyFont="1" applyBorder="1" applyAlignment="1">
      <alignment horizontal="left"/>
    </xf>
    <xf numFmtId="0" fontId="9" fillId="0" borderId="9" xfId="0" applyFont="1" applyBorder="1" applyAlignment="1">
      <alignment horizontal="left"/>
    </xf>
    <xf numFmtId="0" fontId="10" fillId="4" borderId="2" xfId="0" applyFont="1" applyFill="1" applyBorder="1" applyAlignment="1">
      <alignment horizontal="left" vertical="top"/>
    </xf>
    <xf numFmtId="0" fontId="10" fillId="4" borderId="2" xfId="0" applyFont="1" applyFill="1" applyBorder="1" applyAlignment="1">
      <alignment vertical="top"/>
    </xf>
    <xf numFmtId="0" fontId="6" fillId="4" borderId="0" xfId="6" applyFont="1" applyFill="1" applyAlignment="1">
      <alignment vertical="top"/>
    </xf>
    <xf numFmtId="0" fontId="6" fillId="4" borderId="0" xfId="6" applyFont="1" applyFill="1" applyAlignment="1">
      <alignment horizontal="center" vertical="center"/>
    </xf>
    <xf numFmtId="167" fontId="6" fillId="4" borderId="8" xfId="9" quotePrefix="1" applyNumberFormat="1" applyFont="1" applyFill="1" applyBorder="1" applyAlignment="1">
      <alignment horizontal="center" vertical="center"/>
    </xf>
    <xf numFmtId="167" fontId="7" fillId="4" borderId="1" xfId="9" quotePrefix="1" applyNumberFormat="1" applyFont="1" applyFill="1" applyBorder="1" applyAlignment="1">
      <alignment horizontal="center" vertical="center"/>
    </xf>
    <xf numFmtId="15" fontId="6" fillId="4" borderId="1" xfId="2" applyNumberFormat="1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left" vertical="top"/>
    </xf>
    <xf numFmtId="0" fontId="6" fillId="4" borderId="3" xfId="0" applyFont="1" applyFill="1" applyBorder="1" applyAlignment="1">
      <alignment vertical="top"/>
    </xf>
    <xf numFmtId="0" fontId="7" fillId="4" borderId="1" xfId="3" quotePrefix="1" applyFont="1" applyFill="1" applyBorder="1" applyAlignment="1">
      <alignment horizontal="center" vertical="center"/>
    </xf>
    <xf numFmtId="0" fontId="11" fillId="4" borderId="2" xfId="8" applyFont="1" applyFill="1" applyBorder="1" applyAlignment="1" applyProtection="1">
      <alignment vertical="top"/>
    </xf>
    <xf numFmtId="0" fontId="7" fillId="0" borderId="1" xfId="3" applyFont="1" applyBorder="1" applyAlignment="1">
      <alignment horizontal="center" vertical="center"/>
    </xf>
    <xf numFmtId="0" fontId="11" fillId="4" borderId="10" xfId="8" applyFont="1" applyFill="1" applyBorder="1" applyAlignment="1" applyProtection="1">
      <alignment vertical="top"/>
    </xf>
    <xf numFmtId="164" fontId="6" fillId="4" borderId="0" xfId="6" applyNumberFormat="1" applyFont="1" applyFill="1" applyAlignment="1">
      <alignment horizontal="center" vertical="center"/>
    </xf>
    <xf numFmtId="0" fontId="6" fillId="4" borderId="1" xfId="2" applyFont="1" applyFill="1" applyBorder="1" applyAlignment="1">
      <alignment horizontal="center" vertical="center"/>
    </xf>
    <xf numFmtId="0" fontId="9" fillId="0" borderId="0" xfId="0" quotePrefix="1" applyFont="1" applyAlignment="1">
      <alignment horizontal="left"/>
    </xf>
    <xf numFmtId="0" fontId="6" fillId="0" borderId="9" xfId="1" applyFont="1" applyBorder="1" applyAlignment="1" applyProtection="1">
      <alignment vertical="center"/>
      <protection locked="0"/>
    </xf>
    <xf numFmtId="0" fontId="6" fillId="0" borderId="9" xfId="1" applyFont="1" applyBorder="1" applyAlignment="1" applyProtection="1">
      <alignment horizontal="left" vertical="center"/>
      <protection locked="0"/>
    </xf>
    <xf numFmtId="0" fontId="7" fillId="0" borderId="9" xfId="1" applyFont="1" applyBorder="1" applyAlignment="1" applyProtection="1">
      <alignment vertical="center" wrapText="1"/>
      <protection locked="0"/>
    </xf>
    <xf numFmtId="167" fontId="6" fillId="0" borderId="7" xfId="9" applyNumberFormat="1" applyFont="1" applyBorder="1" applyAlignment="1" applyProtection="1">
      <alignment vertical="center"/>
      <protection locked="0"/>
    </xf>
    <xf numFmtId="0" fontId="7" fillId="6" borderId="1" xfId="6" applyFont="1" applyFill="1" applyBorder="1" applyAlignment="1">
      <alignment horizontal="center" vertical="center" wrapText="1"/>
    </xf>
    <xf numFmtId="0" fontId="7" fillId="6" borderId="1" xfId="6" applyFont="1" applyFill="1" applyBorder="1" applyAlignment="1">
      <alignment horizontal="left" vertical="center" wrapText="1"/>
    </xf>
    <xf numFmtId="0" fontId="7" fillId="6" borderId="1" xfId="6" applyFont="1" applyFill="1" applyBorder="1" applyAlignment="1">
      <alignment horizontal="center" vertical="center"/>
    </xf>
    <xf numFmtId="0" fontId="7" fillId="8" borderId="1" xfId="6" applyFont="1" applyFill="1" applyBorder="1" applyAlignment="1">
      <alignment horizontal="center" vertical="center" wrapText="1"/>
    </xf>
    <xf numFmtId="167" fontId="7" fillId="6" borderId="1" xfId="9" applyNumberFormat="1" applyFont="1" applyFill="1" applyBorder="1" applyAlignment="1">
      <alignment horizontal="center" vertical="center"/>
    </xf>
    <xf numFmtId="3" fontId="9" fillId="0" borderId="1" xfId="3" applyNumberFormat="1" applyFont="1" applyBorder="1" applyAlignment="1">
      <alignment horizontal="center" vertical="center"/>
    </xf>
    <xf numFmtId="168" fontId="9" fillId="3" borderId="1" xfId="9" applyNumberFormat="1" applyFont="1" applyFill="1" applyBorder="1" applyAlignment="1">
      <alignment horizontal="center" vertical="center" wrapText="1"/>
    </xf>
    <xf numFmtId="0" fontId="8" fillId="0" borderId="1" xfId="2" applyFont="1" applyBorder="1" applyAlignment="1">
      <alignment horizontal="center" vertical="center" wrapText="1"/>
    </xf>
    <xf numFmtId="0" fontId="9" fillId="0" borderId="1" xfId="2" applyFont="1" applyBorder="1" applyAlignment="1">
      <alignment vertical="center" wrapText="1"/>
    </xf>
    <xf numFmtId="1" fontId="8" fillId="0" borderId="1" xfId="3" applyNumberFormat="1" applyFont="1" applyBorder="1" applyAlignment="1">
      <alignment horizontal="center" vertical="center" wrapText="1"/>
    </xf>
    <xf numFmtId="0" fontId="9" fillId="0" borderId="1" xfId="2" applyFont="1" applyBorder="1" applyAlignment="1">
      <alignment horizontal="center" vertical="center"/>
    </xf>
    <xf numFmtId="0" fontId="6" fillId="7" borderId="1" xfId="2" applyFont="1" applyFill="1" applyBorder="1" applyAlignment="1">
      <alignment horizontal="center" vertical="center"/>
    </xf>
    <xf numFmtId="0" fontId="6" fillId="7" borderId="1" xfId="2" applyFont="1" applyFill="1" applyBorder="1" applyAlignment="1">
      <alignment horizontal="left" vertical="center" wrapText="1"/>
    </xf>
    <xf numFmtId="0" fontId="6" fillId="7" borderId="1" xfId="2" applyFont="1" applyFill="1" applyBorder="1" applyAlignment="1">
      <alignment horizontal="center" vertical="center" wrapText="1"/>
    </xf>
    <xf numFmtId="0" fontId="12" fillId="7" borderId="1" xfId="2" applyFont="1" applyFill="1" applyBorder="1" applyAlignment="1">
      <alignment horizontal="center" vertical="center"/>
    </xf>
    <xf numFmtId="1" fontId="13" fillId="7" borderId="1" xfId="3" applyNumberFormat="1" applyFont="1" applyFill="1" applyBorder="1" applyAlignment="1">
      <alignment horizontal="center" vertical="center" wrapText="1"/>
    </xf>
    <xf numFmtId="3" fontId="13" fillId="7" borderId="1" xfId="3" applyNumberFormat="1" applyFont="1" applyFill="1" applyBorder="1" applyAlignment="1">
      <alignment horizontal="center" vertical="center"/>
    </xf>
    <xf numFmtId="168" fontId="6" fillId="7" borderId="1" xfId="9" applyNumberFormat="1" applyFont="1" applyFill="1" applyBorder="1" applyAlignment="1">
      <alignment horizontal="center" vertical="center"/>
    </xf>
    <xf numFmtId="168" fontId="6" fillId="7" borderId="1" xfId="9" applyNumberFormat="1" applyFont="1" applyFill="1" applyBorder="1" applyAlignment="1">
      <alignment horizontal="center" vertical="center" wrapText="1"/>
    </xf>
    <xf numFmtId="166" fontId="6" fillId="7" borderId="1" xfId="5" applyNumberFormat="1" applyFont="1" applyFill="1" applyBorder="1" applyAlignment="1">
      <alignment horizontal="center" vertical="center"/>
    </xf>
    <xf numFmtId="0" fontId="6" fillId="4" borderId="0" xfId="2" applyFont="1" applyFill="1" applyAlignment="1">
      <alignment horizontal="center" vertical="center" wrapText="1"/>
    </xf>
    <xf numFmtId="0" fontId="6" fillId="4" borderId="0" xfId="2" applyFont="1" applyFill="1" applyAlignment="1">
      <alignment horizontal="left" vertical="center" wrapText="1"/>
    </xf>
    <xf numFmtId="0" fontId="14" fillId="4" borderId="0" xfId="2" applyFont="1" applyFill="1" applyAlignment="1">
      <alignment horizontal="center" vertical="center" wrapText="1"/>
    </xf>
    <xf numFmtId="3" fontId="7" fillId="5" borderId="1" xfId="2" applyNumberFormat="1" applyFont="1" applyFill="1" applyBorder="1" applyAlignment="1">
      <alignment horizontal="center" vertical="center" wrapText="1"/>
    </xf>
    <xf numFmtId="3" fontId="7" fillId="0" borderId="1" xfId="2" applyNumberFormat="1" applyFont="1" applyBorder="1" applyAlignment="1">
      <alignment horizontal="center" vertical="center" wrapText="1"/>
    </xf>
    <xf numFmtId="168" fontId="6" fillId="4" borderId="0" xfId="9" applyNumberFormat="1" applyFont="1" applyFill="1" applyAlignment="1">
      <alignment horizontal="center" vertical="center" wrapText="1"/>
    </xf>
    <xf numFmtId="168" fontId="7" fillId="5" borderId="1" xfId="9" applyNumberFormat="1" applyFont="1" applyFill="1" applyBorder="1" applyAlignment="1">
      <alignment vertical="center" wrapText="1"/>
    </xf>
    <xf numFmtId="0" fontId="6" fillId="4" borderId="0" xfId="2" applyFont="1" applyFill="1" applyAlignment="1">
      <alignment horizontal="center" vertical="center"/>
    </xf>
    <xf numFmtId="0" fontId="15" fillId="4" borderId="0" xfId="2" applyFont="1" applyFill="1" applyAlignment="1">
      <alignment horizontal="center" vertical="center"/>
    </xf>
    <xf numFmtId="14" fontId="16" fillId="4" borderId="0" xfId="2" quotePrefix="1" applyNumberFormat="1" applyFont="1" applyFill="1" applyAlignment="1">
      <alignment horizontal="left" vertical="center"/>
    </xf>
    <xf numFmtId="14" fontId="16" fillId="4" borderId="0" xfId="2" quotePrefix="1" applyNumberFormat="1" applyFont="1" applyFill="1" applyAlignment="1">
      <alignment horizontal="center" vertical="center"/>
    </xf>
    <xf numFmtId="0" fontId="7" fillId="4" borderId="0" xfId="2" applyFont="1" applyFill="1" applyAlignment="1">
      <alignment horizontal="center" vertical="center" wrapText="1"/>
    </xf>
    <xf numFmtId="167" fontId="6" fillId="4" borderId="0" xfId="9" applyNumberFormat="1" applyFont="1" applyFill="1" applyAlignment="1">
      <alignment horizontal="center" vertical="center"/>
    </xf>
    <xf numFmtId="0" fontId="14" fillId="0" borderId="0" xfId="2" applyFont="1" applyAlignment="1">
      <alignment horizontal="left" vertical="center" wrapText="1"/>
    </xf>
    <xf numFmtId="0" fontId="14" fillId="4" borderId="0" xfId="2" applyFont="1" applyFill="1" applyAlignment="1">
      <alignment horizontal="center" vertical="center"/>
    </xf>
    <xf numFmtId="0" fontId="17" fillId="4" borderId="0" xfId="2" applyFont="1" applyFill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15" fillId="0" borderId="0" xfId="1" applyFont="1" applyAlignment="1" applyProtection="1">
      <alignment vertical="center"/>
      <protection locked="0"/>
    </xf>
    <xf numFmtId="0" fontId="6" fillId="0" borderId="0" xfId="1" applyFont="1" applyAlignment="1" applyProtection="1">
      <alignment horizontal="left" vertical="center"/>
      <protection locked="0"/>
    </xf>
    <xf numFmtId="0" fontId="15" fillId="0" borderId="0" xfId="1" applyFont="1" applyAlignment="1" applyProtection="1">
      <alignment horizontal="left" vertical="center"/>
      <protection locked="0"/>
    </xf>
    <xf numFmtId="0" fontId="16" fillId="0" borderId="0" xfId="1" applyFont="1" applyAlignment="1" applyProtection="1">
      <alignment vertical="center" wrapText="1"/>
      <protection locked="0"/>
    </xf>
    <xf numFmtId="0" fontId="6" fillId="0" borderId="0" xfId="1" applyFont="1" applyAlignment="1" applyProtection="1">
      <alignment vertical="center"/>
      <protection locked="0"/>
    </xf>
    <xf numFmtId="167" fontId="9" fillId="0" borderId="0" xfId="9" applyNumberFormat="1" applyFont="1" applyAlignment="1">
      <alignment horizontal="left"/>
    </xf>
    <xf numFmtId="0" fontId="15" fillId="0" borderId="0" xfId="1" applyFont="1" applyAlignment="1" applyProtection="1">
      <alignment horizontal="center" vertical="center"/>
      <protection locked="0"/>
    </xf>
    <xf numFmtId="0" fontId="7" fillId="0" borderId="0" xfId="1" applyFont="1" applyAlignment="1">
      <alignment vertical="center" wrapText="1"/>
    </xf>
    <xf numFmtId="0" fontId="6" fillId="0" borderId="0" xfId="1" applyFont="1" applyAlignment="1">
      <alignment vertical="center"/>
    </xf>
    <xf numFmtId="15" fontId="6" fillId="0" borderId="0" xfId="1" applyNumberFormat="1" applyFont="1" applyAlignment="1" applyProtection="1">
      <alignment horizontal="left" vertical="center"/>
      <protection locked="0"/>
    </xf>
    <xf numFmtId="0" fontId="6" fillId="0" borderId="0" xfId="1" applyFont="1" applyAlignment="1" applyProtection="1">
      <alignment horizontal="center" vertical="center"/>
      <protection locked="0"/>
    </xf>
    <xf numFmtId="0" fontId="7" fillId="0" borderId="0" xfId="1" applyFont="1" applyAlignment="1" applyProtection="1">
      <alignment vertical="center" wrapText="1"/>
      <protection locked="0"/>
    </xf>
    <xf numFmtId="15" fontId="6" fillId="0" borderId="0" xfId="1" applyNumberFormat="1" applyFont="1" applyAlignment="1" applyProtection="1">
      <alignment vertical="center"/>
      <protection locked="0"/>
    </xf>
    <xf numFmtId="0" fontId="8" fillId="0" borderId="0" xfId="0" applyFont="1" applyAlignment="1">
      <alignment horizontal="left" wrapText="1"/>
    </xf>
    <xf numFmtId="0" fontId="9" fillId="0" borderId="1" xfId="2" applyFont="1" applyBorder="1" applyAlignment="1">
      <alignment horizontal="center" vertical="center" wrapText="1"/>
    </xf>
    <xf numFmtId="168" fontId="6" fillId="0" borderId="1" xfId="9" applyNumberFormat="1" applyFont="1" applyFill="1" applyBorder="1" applyAlignment="1">
      <alignment horizontal="center" vertical="center"/>
    </xf>
    <xf numFmtId="166" fontId="9" fillId="0" borderId="1" xfId="5" applyNumberFormat="1" applyFont="1" applyFill="1" applyBorder="1" applyAlignment="1">
      <alignment horizontal="center" vertical="center"/>
    </xf>
    <xf numFmtId="0" fontId="6" fillId="0" borderId="6" xfId="1" applyFont="1" applyBorder="1" applyAlignment="1" applyProtection="1">
      <alignment horizontal="center" vertical="center"/>
      <protection locked="0"/>
    </xf>
    <xf numFmtId="0" fontId="6" fillId="0" borderId="7" xfId="1" applyFont="1" applyBorder="1" applyAlignment="1" applyProtection="1">
      <alignment horizontal="center" vertical="center"/>
      <protection locked="0"/>
    </xf>
    <xf numFmtId="0" fontId="7" fillId="4" borderId="2" xfId="6" applyFont="1" applyFill="1" applyBorder="1" applyAlignment="1">
      <alignment horizontal="center" vertical="center"/>
    </xf>
    <xf numFmtId="0" fontId="7" fillId="4" borderId="3" xfId="6" applyFont="1" applyFill="1" applyBorder="1" applyAlignment="1">
      <alignment horizontal="center" vertical="center"/>
    </xf>
    <xf numFmtId="0" fontId="7" fillId="4" borderId="10" xfId="6" applyFont="1" applyFill="1" applyBorder="1" applyAlignment="1">
      <alignment horizontal="center" vertical="center"/>
    </xf>
    <xf numFmtId="0" fontId="6" fillId="0" borderId="9" xfId="1" applyFont="1" applyBorder="1" applyAlignment="1" applyProtection="1">
      <alignment horizontal="center" vertical="center"/>
      <protection locked="0"/>
    </xf>
    <xf numFmtId="0" fontId="9" fillId="0" borderId="0" xfId="0" applyFont="1" applyAlignment="1">
      <alignment horizontal="center"/>
    </xf>
    <xf numFmtId="0" fontId="18" fillId="0" borderId="1" xfId="0" applyFont="1" applyBorder="1" applyAlignment="1">
      <alignment horizontal="center" vertical="center" wrapText="1"/>
    </xf>
    <xf numFmtId="0" fontId="19" fillId="0" borderId="0" xfId="0" applyFont="1"/>
    <xf numFmtId="0" fontId="0" fillId="0" borderId="1" xfId="0" applyBorder="1"/>
    <xf numFmtId="0" fontId="19" fillId="9" borderId="1" xfId="0" applyFont="1" applyFill="1" applyBorder="1"/>
    <xf numFmtId="169" fontId="19" fillId="9" borderId="1" xfId="0" applyNumberFormat="1" applyFont="1" applyFill="1" applyBorder="1" applyAlignment="1">
      <alignment horizontal="center"/>
    </xf>
    <xf numFmtId="0" fontId="0" fillId="10" borderId="1" xfId="0" applyFill="1" applyBorder="1"/>
    <xf numFmtId="0" fontId="0" fillId="10" borderId="0" xfId="0" applyFill="1"/>
    <xf numFmtId="0" fontId="0" fillId="0" borderId="12" xfId="0" applyBorder="1"/>
    <xf numFmtId="167" fontId="14" fillId="4" borderId="0" xfId="9" applyNumberFormat="1" applyFont="1" applyFill="1" applyAlignment="1">
      <alignment horizontal="center" vertical="center"/>
    </xf>
    <xf numFmtId="0" fontId="14" fillId="0" borderId="0" xfId="2" applyFont="1" applyAlignment="1">
      <alignment horizontal="center" vertical="center" wrapText="1"/>
    </xf>
    <xf numFmtId="0" fontId="14" fillId="0" borderId="0" xfId="2" applyFont="1" applyAlignment="1">
      <alignment horizontal="center" vertical="center"/>
    </xf>
    <xf numFmtId="0" fontId="7" fillId="4" borderId="4" xfId="6" applyFont="1" applyFill="1" applyBorder="1" applyAlignment="1">
      <alignment horizontal="left" vertical="center" wrapText="1"/>
    </xf>
    <xf numFmtId="0" fontId="7" fillId="4" borderId="5" xfId="6" applyFont="1" applyFill="1" applyBorder="1" applyAlignment="1">
      <alignment horizontal="left" vertical="center" wrapText="1"/>
    </xf>
    <xf numFmtId="0" fontId="7" fillId="4" borderId="4" xfId="6" applyFont="1" applyFill="1" applyBorder="1" applyAlignment="1">
      <alignment horizontal="center" vertical="center"/>
    </xf>
    <xf numFmtId="0" fontId="7" fillId="4" borderId="5" xfId="6" applyFont="1" applyFill="1" applyBorder="1" applyAlignment="1">
      <alignment horizontal="center" vertical="center"/>
    </xf>
    <xf numFmtId="0" fontId="6" fillId="4" borderId="4" xfId="6" applyFont="1" applyFill="1" applyBorder="1" applyAlignment="1">
      <alignment horizontal="center" vertical="center"/>
    </xf>
    <xf numFmtId="0" fontId="6" fillId="4" borderId="5" xfId="6" applyFont="1" applyFill="1" applyBorder="1" applyAlignment="1">
      <alignment horizontal="center" vertical="center"/>
    </xf>
    <xf numFmtId="0" fontId="6" fillId="4" borderId="10" xfId="0" applyFont="1" applyFill="1" applyBorder="1" applyAlignment="1">
      <alignment horizontal="left" vertical="top"/>
    </xf>
    <xf numFmtId="164" fontId="6" fillId="4" borderId="4" xfId="6" applyNumberFormat="1" applyFont="1" applyFill="1" applyBorder="1" applyAlignment="1">
      <alignment horizontal="center" vertical="center"/>
    </xf>
    <xf numFmtId="164" fontId="6" fillId="4" borderId="5" xfId="6" applyNumberFormat="1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left" vertical="top"/>
    </xf>
    <xf numFmtId="0" fontId="0" fillId="0" borderId="1" xfId="0" applyBorder="1" applyAlignment="1">
      <alignment horizontal="center"/>
    </xf>
  </cellXfs>
  <cellStyles count="13">
    <cellStyle name="Comma 6" xfId="4" xr:uid="{00000000-0005-0000-0000-000000000000}"/>
    <cellStyle name="Comma 74 2" xfId="5" xr:uid="{00000000-0005-0000-0000-000001000000}"/>
    <cellStyle name="Currency" xfId="9" builtinId="4"/>
    <cellStyle name="Hyperlink 2" xfId="8" xr:uid="{00000000-0005-0000-0000-000003000000}"/>
    <cellStyle name="Normal" xfId="0" builtinId="0"/>
    <cellStyle name="Normal 10" xfId="2" xr:uid="{00000000-0005-0000-0000-000005000000}"/>
    <cellStyle name="Normal 10 2" xfId="6" xr:uid="{00000000-0005-0000-0000-000006000000}"/>
    <cellStyle name="Normal 133 3" xfId="3" xr:uid="{00000000-0005-0000-0000-000007000000}"/>
    <cellStyle name="Normal 133 3 3" xfId="7" xr:uid="{00000000-0005-0000-0000-000008000000}"/>
    <cellStyle name="Normal 146" xfId="10" xr:uid="{19316F18-62AE-49F2-B029-1CB7647700C7}"/>
    <cellStyle name="Normal 2" xfId="11" xr:uid="{D5D7EBA7-6BFB-4265-A99A-6314F917B5E2}"/>
    <cellStyle name="Normal 2 2" xfId="12" xr:uid="{C510D201-94D9-4288-AB15-CDFFD1773111}"/>
    <cellStyle name="Normal_Forms" xfId="1" xr:uid="{00000000-0005-0000-0000-000009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E44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eetMetadata" Target="metadata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microsoft.com/office/2017/06/relationships/rdRichValueTypes" Target="richData/rdRichValueType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06/relationships/rdRichValueStructure" Target="richData/rdrichvaluestructure.xml"/><Relationship Id="rId5" Type="http://schemas.openxmlformats.org/officeDocument/2006/relationships/theme" Target="theme/theme1.xml"/><Relationship Id="rId15" Type="http://schemas.openxmlformats.org/officeDocument/2006/relationships/customXml" Target="../customXml/item2.xml"/><Relationship Id="rId10" Type="http://schemas.microsoft.com/office/2017/06/relationships/rdRichValue" Target="richData/rdrichvalue.xml"/><Relationship Id="rId4" Type="http://schemas.openxmlformats.org/officeDocument/2006/relationships/worksheet" Target="worksheets/sheet4.xml"/><Relationship Id="rId9" Type="http://schemas.microsoft.com/office/2022/10/relationships/richValueRel" Target="richData/richValueRel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173182</xdr:colOff>
      <xdr:row>10</xdr:row>
      <xdr:rowOff>138547</xdr:rowOff>
    </xdr:from>
    <xdr:to>
      <xdr:col>13</xdr:col>
      <xdr:colOff>2020455</xdr:colOff>
      <xdr:row>10</xdr:row>
      <xdr:rowOff>937367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4F2F6749-005D-A71E-1BEE-A9CA5BF6EF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853727" y="5241638"/>
          <a:ext cx="1847273" cy="798820"/>
        </a:xfrm>
        <a:prstGeom prst="rect">
          <a:avLst/>
        </a:prstGeom>
      </xdr:spPr>
    </xdr:pic>
    <xdr:clientData/>
  </xdr:twoCellAnchor>
  <xdr:twoCellAnchor>
    <xdr:from>
      <xdr:col>13</xdr:col>
      <xdr:colOff>173182</xdr:colOff>
      <xdr:row>11</xdr:row>
      <xdr:rowOff>138547</xdr:rowOff>
    </xdr:from>
    <xdr:to>
      <xdr:col>13</xdr:col>
      <xdr:colOff>2020455</xdr:colOff>
      <xdr:row>11</xdr:row>
      <xdr:rowOff>937367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5339691-FA7F-4264-A95E-5C0D819D71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853727" y="4202547"/>
          <a:ext cx="1847273" cy="798820"/>
        </a:xfrm>
        <a:prstGeom prst="rect">
          <a:avLst/>
        </a:prstGeom>
      </xdr:spPr>
    </xdr:pic>
    <xdr:clientData/>
  </xdr:twoCellAnchor>
  <xdr:twoCellAnchor>
    <xdr:from>
      <xdr:col>13</xdr:col>
      <xdr:colOff>173182</xdr:colOff>
      <xdr:row>16</xdr:row>
      <xdr:rowOff>138547</xdr:rowOff>
    </xdr:from>
    <xdr:to>
      <xdr:col>13</xdr:col>
      <xdr:colOff>2020455</xdr:colOff>
      <xdr:row>16</xdr:row>
      <xdr:rowOff>937367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6D1B5551-138D-4129-AD2C-71A98BB889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853727" y="5449456"/>
          <a:ext cx="1847273" cy="798820"/>
        </a:xfrm>
        <a:prstGeom prst="rect">
          <a:avLst/>
        </a:prstGeom>
      </xdr:spPr>
    </xdr:pic>
    <xdr:clientData/>
  </xdr:twoCellAnchor>
  <xdr:twoCellAnchor>
    <xdr:from>
      <xdr:col>13</xdr:col>
      <xdr:colOff>173182</xdr:colOff>
      <xdr:row>15</xdr:row>
      <xdr:rowOff>138547</xdr:rowOff>
    </xdr:from>
    <xdr:to>
      <xdr:col>13</xdr:col>
      <xdr:colOff>2020455</xdr:colOff>
      <xdr:row>15</xdr:row>
      <xdr:rowOff>937367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9787FB54-7066-475B-B9D1-DBE931ED78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853727" y="7943274"/>
          <a:ext cx="1847273" cy="798820"/>
        </a:xfrm>
        <a:prstGeom prst="rect">
          <a:avLst/>
        </a:prstGeom>
      </xdr:spPr>
    </xdr:pic>
    <xdr:clientData/>
  </xdr:twoCellAnchor>
  <xdr:twoCellAnchor>
    <xdr:from>
      <xdr:col>13</xdr:col>
      <xdr:colOff>173182</xdr:colOff>
      <xdr:row>14</xdr:row>
      <xdr:rowOff>138547</xdr:rowOff>
    </xdr:from>
    <xdr:to>
      <xdr:col>13</xdr:col>
      <xdr:colOff>2020455</xdr:colOff>
      <xdr:row>14</xdr:row>
      <xdr:rowOff>937367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6E1EBC00-7E41-41ED-9E73-4455F2DD66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853727" y="7943274"/>
          <a:ext cx="1847273" cy="798820"/>
        </a:xfrm>
        <a:prstGeom prst="rect">
          <a:avLst/>
        </a:prstGeom>
      </xdr:spPr>
    </xdr:pic>
    <xdr:clientData/>
  </xdr:twoCellAnchor>
  <xdr:twoCellAnchor>
    <xdr:from>
      <xdr:col>13</xdr:col>
      <xdr:colOff>173182</xdr:colOff>
      <xdr:row>13</xdr:row>
      <xdr:rowOff>138547</xdr:rowOff>
    </xdr:from>
    <xdr:to>
      <xdr:col>13</xdr:col>
      <xdr:colOff>2020455</xdr:colOff>
      <xdr:row>13</xdr:row>
      <xdr:rowOff>937367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71152334-87E1-4F57-B199-63EA099CD0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853727" y="7943274"/>
          <a:ext cx="1847273" cy="798820"/>
        </a:xfrm>
        <a:prstGeom prst="rect">
          <a:avLst/>
        </a:prstGeom>
      </xdr:spPr>
    </xdr:pic>
    <xdr:clientData/>
  </xdr:twoCellAnchor>
  <xdr:twoCellAnchor>
    <xdr:from>
      <xdr:col>13</xdr:col>
      <xdr:colOff>173182</xdr:colOff>
      <xdr:row>12</xdr:row>
      <xdr:rowOff>138547</xdr:rowOff>
    </xdr:from>
    <xdr:to>
      <xdr:col>13</xdr:col>
      <xdr:colOff>2020455</xdr:colOff>
      <xdr:row>12</xdr:row>
      <xdr:rowOff>937367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1DE052E4-3878-44B7-8146-16287096C7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853727" y="7943274"/>
          <a:ext cx="1847273" cy="79882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582382</xdr:colOff>
      <xdr:row>1</xdr:row>
      <xdr:rowOff>152400</xdr:rowOff>
    </xdr:from>
    <xdr:to>
      <xdr:col>4</xdr:col>
      <xdr:colOff>418669</xdr:colOff>
      <xdr:row>10</xdr:row>
      <xdr:rowOff>165100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7D5A85A-E262-4653-8211-A3CDB01919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2382" y="336550"/>
          <a:ext cx="2014337" cy="1670050"/>
        </a:xfrm>
        <a:prstGeom prst="rect">
          <a:avLst/>
        </a:prstGeom>
      </xdr:spPr>
    </xdr:pic>
    <xdr:clientData/>
  </xdr:twoCellAnchor>
</xdr:wsDr>
</file>

<file path=xl/richData/_rels/richValueRel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3">
  <rv s="0">
    <v>0</v>
    <v>5</v>
  </rv>
  <rv s="0">
    <v>1</v>
    <v>5</v>
  </rv>
  <rv s="0">
    <v>2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  <rel r:id="rId2"/>
  <rel r:id="rId3"/>
</richValueRe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66"/>
  <sheetViews>
    <sheetView tabSelected="1" view="pageBreakPreview" topLeftCell="A15" zoomScale="55" zoomScaleNormal="70" zoomScaleSheetLayoutView="55" zoomScalePageLayoutView="55" workbookViewId="0">
      <selection activeCell="E19" sqref="E19"/>
    </sheetView>
  </sheetViews>
  <sheetFormatPr defaultColWidth="9.26953125" defaultRowHeight="24"/>
  <cols>
    <col min="1" max="1" width="27" style="97" customWidth="1"/>
    <col min="2" max="2" width="14.54296875" style="7" customWidth="1"/>
    <col min="3" max="3" width="28.7265625" style="7" customWidth="1"/>
    <col min="4" max="4" width="27.54296875" style="7" customWidth="1"/>
    <col min="5" max="5" width="21.453125" style="7" customWidth="1"/>
    <col min="6" max="6" width="20.1796875" style="7" customWidth="1"/>
    <col min="7" max="7" width="18.26953125" style="87" customWidth="1"/>
    <col min="8" max="8" width="9.26953125" style="7"/>
    <col min="9" max="9" width="16.453125" style="7" customWidth="1"/>
    <col min="10" max="10" width="12.26953125" style="7" customWidth="1"/>
    <col min="11" max="11" width="18" style="7" customWidth="1"/>
    <col min="12" max="12" width="25.81640625" style="79" customWidth="1"/>
    <col min="13" max="13" width="27.7265625" style="79" customWidth="1"/>
    <col min="14" max="14" width="31.81640625" style="7" customWidth="1"/>
    <col min="15" max="15" width="13.26953125" style="7" bestFit="1" customWidth="1"/>
    <col min="16" max="16" width="13.7265625" style="7" bestFit="1" customWidth="1"/>
    <col min="17" max="16384" width="9.26953125" style="7"/>
  </cols>
  <sheetData>
    <row r="1" spans="1:19" ht="28.5" customHeight="1">
      <c r="A1" s="91"/>
      <c r="B1" s="1"/>
      <c r="C1" s="2"/>
      <c r="D1" s="1"/>
      <c r="E1" s="1"/>
      <c r="F1" s="1"/>
      <c r="G1" s="3"/>
      <c r="H1" s="1"/>
      <c r="I1" s="1"/>
      <c r="J1" s="1"/>
      <c r="K1" s="1"/>
      <c r="L1" s="4"/>
      <c r="M1" s="5" t="s">
        <v>0</v>
      </c>
      <c r="N1" s="6" t="s">
        <v>34</v>
      </c>
    </row>
    <row r="2" spans="1:19" ht="28.5" customHeight="1">
      <c r="A2" s="91"/>
      <c r="B2" s="1"/>
      <c r="C2" s="2"/>
      <c r="D2" s="1"/>
      <c r="E2" s="1"/>
      <c r="F2" s="1"/>
      <c r="G2" s="3"/>
      <c r="H2" s="1"/>
      <c r="I2" s="1"/>
      <c r="J2" s="1"/>
      <c r="K2" s="1"/>
      <c r="L2" s="4"/>
      <c r="M2" s="5" t="s">
        <v>1</v>
      </c>
      <c r="N2" s="8" t="s">
        <v>2</v>
      </c>
    </row>
    <row r="3" spans="1:19" ht="28.5" customHeight="1">
      <c r="A3" s="92"/>
      <c r="B3" s="9"/>
      <c r="C3" s="10"/>
      <c r="D3" s="9"/>
      <c r="E3" s="9"/>
      <c r="F3" s="9"/>
      <c r="G3" s="11"/>
      <c r="H3" s="9"/>
      <c r="I3" s="9"/>
      <c r="J3" s="9"/>
      <c r="K3" s="9"/>
      <c r="L3" s="12"/>
      <c r="M3" s="5" t="s">
        <v>4</v>
      </c>
      <c r="N3" s="13">
        <v>1</v>
      </c>
    </row>
    <row r="4" spans="1:19" ht="10.15" customHeight="1">
      <c r="A4" s="91"/>
      <c r="B4" s="1"/>
      <c r="C4" s="2"/>
      <c r="D4" s="1"/>
      <c r="E4" s="1"/>
      <c r="F4" s="9"/>
      <c r="G4" s="11"/>
      <c r="H4" s="9"/>
      <c r="I4" s="9"/>
      <c r="J4" s="1"/>
      <c r="K4" s="1"/>
      <c r="L4" s="14"/>
      <c r="M4" s="15"/>
      <c r="N4" s="16"/>
    </row>
    <row r="5" spans="1:19" ht="30.75" customHeight="1">
      <c r="A5" s="93" t="s">
        <v>5</v>
      </c>
      <c r="C5" s="17" t="s">
        <v>40</v>
      </c>
      <c r="D5" s="18"/>
      <c r="E5" s="19"/>
      <c r="F5" s="109" t="s">
        <v>6</v>
      </c>
      <c r="G5" s="110"/>
      <c r="H5" s="111" t="s">
        <v>36</v>
      </c>
      <c r="I5" s="112"/>
      <c r="J5" s="20"/>
      <c r="K5" s="20"/>
      <c r="L5" s="21"/>
      <c r="M5" s="22" t="s">
        <v>7</v>
      </c>
      <c r="N5" s="23">
        <v>45761</v>
      </c>
    </row>
    <row r="6" spans="1:19" ht="30.75" customHeight="1">
      <c r="A6" s="94" t="s">
        <v>8</v>
      </c>
      <c r="B6" s="24"/>
      <c r="D6" s="25"/>
      <c r="E6" s="19"/>
      <c r="F6" s="109" t="s">
        <v>9</v>
      </c>
      <c r="G6" s="110"/>
      <c r="H6" s="113" t="s">
        <v>103</v>
      </c>
      <c r="I6" s="114"/>
      <c r="J6" s="20"/>
      <c r="K6" s="20"/>
      <c r="L6" s="21"/>
      <c r="M6" s="22" t="s">
        <v>10</v>
      </c>
      <c r="N6" s="26"/>
    </row>
    <row r="7" spans="1:19" ht="30.75" customHeight="1">
      <c r="A7" s="94" t="s">
        <v>11</v>
      </c>
      <c r="B7" s="118"/>
      <c r="C7" s="118"/>
      <c r="D7" s="27"/>
      <c r="E7" s="19"/>
      <c r="F7" s="109" t="s">
        <v>12</v>
      </c>
      <c r="G7" s="110"/>
      <c r="H7" s="116">
        <f>N5+10</f>
        <v>45771</v>
      </c>
      <c r="I7" s="117"/>
      <c r="J7" s="20"/>
      <c r="K7" s="20"/>
      <c r="L7" s="21"/>
      <c r="M7" s="22" t="s">
        <v>13</v>
      </c>
      <c r="N7" s="28" t="s">
        <v>68</v>
      </c>
    </row>
    <row r="8" spans="1:19" ht="30.75" customHeight="1">
      <c r="A8" s="95" t="s">
        <v>14</v>
      </c>
      <c r="B8" s="115"/>
      <c r="C8" s="115"/>
      <c r="D8" s="29"/>
      <c r="E8" s="19"/>
      <c r="F8" s="109" t="s">
        <v>15</v>
      </c>
      <c r="G8" s="110"/>
      <c r="H8" s="116">
        <v>45839</v>
      </c>
      <c r="I8" s="117"/>
      <c r="J8" s="30"/>
      <c r="K8" s="30"/>
      <c r="L8" s="21"/>
      <c r="M8" s="22" t="s">
        <v>16</v>
      </c>
      <c r="N8" s="31" t="s">
        <v>67</v>
      </c>
      <c r="O8" s="32"/>
      <c r="P8" s="32"/>
    </row>
    <row r="9" spans="1:19" ht="5.65" customHeight="1">
      <c r="A9" s="96"/>
      <c r="B9" s="33"/>
      <c r="C9" s="34"/>
      <c r="D9" s="33"/>
      <c r="E9" s="9"/>
      <c r="F9" s="33"/>
      <c r="G9" s="35"/>
      <c r="H9" s="33"/>
      <c r="I9" s="33"/>
      <c r="J9" s="9"/>
      <c r="K9" s="9"/>
      <c r="L9" s="36"/>
      <c r="M9" s="15"/>
      <c r="N9" s="16"/>
    </row>
    <row r="10" spans="1:19" ht="96">
      <c r="A10" s="37" t="s">
        <v>17</v>
      </c>
      <c r="B10" s="37" t="s">
        <v>18</v>
      </c>
      <c r="C10" s="38" t="s">
        <v>19</v>
      </c>
      <c r="D10" s="37" t="s">
        <v>20</v>
      </c>
      <c r="E10" s="37" t="s">
        <v>21</v>
      </c>
      <c r="F10" s="39" t="s">
        <v>22</v>
      </c>
      <c r="G10" s="37" t="s">
        <v>23</v>
      </c>
      <c r="H10" s="39" t="s">
        <v>24</v>
      </c>
      <c r="I10" s="40" t="s">
        <v>25</v>
      </c>
      <c r="J10" s="40" t="s">
        <v>26</v>
      </c>
      <c r="K10" s="40" t="s">
        <v>27</v>
      </c>
      <c r="L10" s="41" t="s">
        <v>28</v>
      </c>
      <c r="M10" s="41" t="s">
        <v>29</v>
      </c>
      <c r="N10" s="39" t="s">
        <v>3</v>
      </c>
      <c r="R10" s="32"/>
      <c r="S10" s="32"/>
    </row>
    <row r="11" spans="1:19" ht="98.15" customHeight="1">
      <c r="A11" s="88" t="s">
        <v>37</v>
      </c>
      <c r="B11" s="88"/>
      <c r="C11" s="88" t="s">
        <v>104</v>
      </c>
      <c r="D11" s="44" t="s">
        <v>56</v>
      </c>
      <c r="E11" s="45" t="s">
        <v>57</v>
      </c>
      <c r="F11" s="44" t="s">
        <v>35</v>
      </c>
      <c r="G11" s="46" t="s">
        <v>39</v>
      </c>
      <c r="H11" s="47" t="s">
        <v>38</v>
      </c>
      <c r="I11" s="98">
        <f>'POLYBAG STICKER'!I15+'POLYBAG STICKER'!I22+'POLYBAG STICKER'!I29+'POLYBAG STICKER'!I36+'POLYBAG STICKER'!I43+'POLYBAG STICKER'!I50+'POLYBAG STICKER'!I57+'POLYBAG STICKER'!I64+'POLYBAG STICKER'!I71+'POLYBAG STICKER'!I78+'POLYBAG STICKER'!I85+'POLYBAG STICKER'!I92</f>
        <v>325</v>
      </c>
      <c r="J11" s="42">
        <v>0</v>
      </c>
      <c r="K11" s="42">
        <f t="shared" ref="K11" si="0">I11-J11</f>
        <v>325</v>
      </c>
      <c r="L11" s="89"/>
      <c r="M11" s="43">
        <f t="shared" ref="M11" si="1">K11*L11</f>
        <v>0</v>
      </c>
      <c r="N11" s="90"/>
    </row>
    <row r="12" spans="1:19" ht="98.15" customHeight="1">
      <c r="A12" s="88" t="s">
        <v>37</v>
      </c>
      <c r="B12" s="88"/>
      <c r="C12" s="88" t="s">
        <v>105</v>
      </c>
      <c r="D12" s="44" t="s">
        <v>56</v>
      </c>
      <c r="E12" s="45" t="s">
        <v>57</v>
      </c>
      <c r="F12" s="44" t="s">
        <v>35</v>
      </c>
      <c r="G12" s="46" t="s">
        <v>39</v>
      </c>
      <c r="H12" s="47" t="s">
        <v>38</v>
      </c>
      <c r="I12" s="98">
        <f>'POLYBAG STICKER'!I16+'POLYBAG STICKER'!I23+'POLYBAG STICKER'!I30+'POLYBAG STICKER'!I37+'POLYBAG STICKER'!I44+'POLYBAG STICKER'!I51+'POLYBAG STICKER'!I58+'POLYBAG STICKER'!I65+'POLYBAG STICKER'!I72+'POLYBAG STICKER'!I79+'POLYBAG STICKER'!I86+'POLYBAG STICKER'!I93</f>
        <v>1325</v>
      </c>
      <c r="J12" s="42">
        <v>0</v>
      </c>
      <c r="K12" s="42">
        <f t="shared" ref="K12:K16" si="2">I12-J12</f>
        <v>1325</v>
      </c>
      <c r="L12" s="89"/>
      <c r="M12" s="43">
        <f t="shared" ref="M12:M16" si="3">K12*L12</f>
        <v>0</v>
      </c>
      <c r="N12" s="90"/>
    </row>
    <row r="13" spans="1:19" ht="98.15" customHeight="1">
      <c r="A13" s="88" t="s">
        <v>37</v>
      </c>
      <c r="B13" s="88"/>
      <c r="C13" s="88" t="s">
        <v>106</v>
      </c>
      <c r="D13" s="44" t="s">
        <v>56</v>
      </c>
      <c r="E13" s="45" t="s">
        <v>57</v>
      </c>
      <c r="F13" s="44" t="s">
        <v>35</v>
      </c>
      <c r="G13" s="46" t="s">
        <v>39</v>
      </c>
      <c r="H13" s="47" t="s">
        <v>38</v>
      </c>
      <c r="I13" s="98">
        <f>'POLYBAG STICKER'!I17+'POLYBAG STICKER'!I24+'POLYBAG STICKER'!I31+'POLYBAG STICKER'!I38+'POLYBAG STICKER'!I45+'POLYBAG STICKER'!I52+'POLYBAG STICKER'!I59+'POLYBAG STICKER'!I66+'POLYBAG STICKER'!I73+'POLYBAG STICKER'!I80+'POLYBAG STICKER'!I87+'POLYBAG STICKER'!I94</f>
        <v>2555</v>
      </c>
      <c r="J13" s="42">
        <v>0</v>
      </c>
      <c r="K13" s="42">
        <f t="shared" ref="K13" si="4">I13-J13</f>
        <v>2555</v>
      </c>
      <c r="L13" s="89"/>
      <c r="M13" s="43">
        <f t="shared" ref="M13" si="5">K13*L13</f>
        <v>0</v>
      </c>
      <c r="N13" s="90"/>
    </row>
    <row r="14" spans="1:19" ht="98.15" customHeight="1">
      <c r="A14" s="88" t="s">
        <v>37</v>
      </c>
      <c r="B14" s="88"/>
      <c r="C14" s="88" t="s">
        <v>107</v>
      </c>
      <c r="D14" s="44" t="s">
        <v>56</v>
      </c>
      <c r="E14" s="45" t="s">
        <v>57</v>
      </c>
      <c r="F14" s="44" t="s">
        <v>35</v>
      </c>
      <c r="G14" s="46" t="s">
        <v>39</v>
      </c>
      <c r="H14" s="47" t="s">
        <v>38</v>
      </c>
      <c r="I14" s="98">
        <f>'POLYBAG STICKER'!I18+'POLYBAG STICKER'!I25+'POLYBAG STICKER'!I32+'POLYBAG STICKER'!I39+'POLYBAG STICKER'!I46+'POLYBAG STICKER'!I53+'POLYBAG STICKER'!I60+'POLYBAG STICKER'!I67+'POLYBAG STICKER'!I74+'POLYBAG STICKER'!I81+'POLYBAG STICKER'!I88+'POLYBAG STICKER'!I95</f>
        <v>2588</v>
      </c>
      <c r="J14" s="42">
        <v>0</v>
      </c>
      <c r="K14" s="42">
        <f t="shared" si="2"/>
        <v>2588</v>
      </c>
      <c r="L14" s="89"/>
      <c r="M14" s="43">
        <f t="shared" si="3"/>
        <v>0</v>
      </c>
      <c r="N14" s="90"/>
    </row>
    <row r="15" spans="1:19" ht="98.15" customHeight="1">
      <c r="A15" s="88" t="s">
        <v>37</v>
      </c>
      <c r="B15" s="88"/>
      <c r="C15" s="88" t="s">
        <v>108</v>
      </c>
      <c r="D15" s="44" t="s">
        <v>56</v>
      </c>
      <c r="E15" s="45" t="s">
        <v>57</v>
      </c>
      <c r="F15" s="44" t="s">
        <v>35</v>
      </c>
      <c r="G15" s="46" t="s">
        <v>39</v>
      </c>
      <c r="H15" s="47" t="s">
        <v>38</v>
      </c>
      <c r="I15" s="98">
        <f>'POLYBAG STICKER'!I19+'POLYBAG STICKER'!I26+'POLYBAG STICKER'!I33+'POLYBAG STICKER'!I40+'POLYBAG STICKER'!I47+'POLYBAG STICKER'!I54+'POLYBAG STICKER'!I61+'POLYBAG STICKER'!I68+'POLYBAG STICKER'!I75+'POLYBAG STICKER'!I82+'POLYBAG STICKER'!I89+'POLYBAG STICKER'!I96</f>
        <v>1543</v>
      </c>
      <c r="J15" s="42">
        <v>0</v>
      </c>
      <c r="K15" s="42">
        <f t="shared" ref="K15" si="6">I15-J15</f>
        <v>1543</v>
      </c>
      <c r="L15" s="89"/>
      <c r="M15" s="43">
        <f t="shared" ref="M15" si="7">K15*L15</f>
        <v>0</v>
      </c>
      <c r="N15" s="90"/>
    </row>
    <row r="16" spans="1:19" ht="98.15" customHeight="1">
      <c r="A16" s="88" t="s">
        <v>37</v>
      </c>
      <c r="B16" s="88"/>
      <c r="C16" s="88" t="s">
        <v>109</v>
      </c>
      <c r="D16" s="44" t="s">
        <v>56</v>
      </c>
      <c r="E16" s="45" t="s">
        <v>57</v>
      </c>
      <c r="F16" s="44" t="s">
        <v>35</v>
      </c>
      <c r="G16" s="46" t="s">
        <v>39</v>
      </c>
      <c r="H16" s="47" t="s">
        <v>38</v>
      </c>
      <c r="I16" s="98">
        <f>'POLYBAG STICKER'!I20+'POLYBAG STICKER'!I27+'POLYBAG STICKER'!I34+'POLYBAG STICKER'!I41+'POLYBAG STICKER'!I48+'POLYBAG STICKER'!I55+'POLYBAG STICKER'!I62+'POLYBAG STICKER'!I69+'POLYBAG STICKER'!I76+'POLYBAG STICKER'!I83+'POLYBAG STICKER'!I90+'POLYBAG STICKER'!I97</f>
        <v>762</v>
      </c>
      <c r="J16" s="42">
        <v>0</v>
      </c>
      <c r="K16" s="42">
        <f t="shared" si="2"/>
        <v>762</v>
      </c>
      <c r="L16" s="89"/>
      <c r="M16" s="43">
        <f t="shared" si="3"/>
        <v>0</v>
      </c>
      <c r="N16" s="90"/>
    </row>
    <row r="17" spans="1:14" ht="98.15" customHeight="1">
      <c r="A17" s="88" t="s">
        <v>37</v>
      </c>
      <c r="B17" s="88"/>
      <c r="C17" s="88" t="s">
        <v>110</v>
      </c>
      <c r="D17" s="44" t="s">
        <v>56</v>
      </c>
      <c r="E17" s="45" t="s">
        <v>57</v>
      </c>
      <c r="F17" s="44" t="s">
        <v>35</v>
      </c>
      <c r="G17" s="46" t="s">
        <v>39</v>
      </c>
      <c r="H17" s="47" t="s">
        <v>38</v>
      </c>
      <c r="I17" s="98">
        <f>'POLYBAG STICKER'!I21+'POLYBAG STICKER'!I28+'POLYBAG STICKER'!I35+'POLYBAG STICKER'!I42+'POLYBAG STICKER'!I49+'POLYBAG STICKER'!I56+'POLYBAG STICKER'!I63+'POLYBAG STICKER'!I70+'POLYBAG STICKER'!I77+'POLYBAG STICKER'!I84+'POLYBAG STICKER'!I91+'POLYBAG STICKER'!I98</f>
        <v>232</v>
      </c>
      <c r="J17" s="42">
        <v>0</v>
      </c>
      <c r="K17" s="42">
        <f t="shared" ref="K17" si="8">I17-J17</f>
        <v>232</v>
      </c>
      <c r="L17" s="89"/>
      <c r="M17" s="43">
        <f t="shared" ref="M17" si="9">K17*L17</f>
        <v>0</v>
      </c>
      <c r="N17" s="90"/>
    </row>
    <row r="18" spans="1:14" ht="21.75" customHeight="1">
      <c r="A18" s="48"/>
      <c r="B18" s="48"/>
      <c r="C18" s="49"/>
      <c r="D18" s="50"/>
      <c r="E18" s="50"/>
      <c r="F18" s="51"/>
      <c r="G18" s="52"/>
      <c r="H18" s="48"/>
      <c r="I18" s="53"/>
      <c r="J18" s="53"/>
      <c r="K18" s="53"/>
      <c r="L18" s="54"/>
      <c r="M18" s="55"/>
      <c r="N18" s="56"/>
    </row>
    <row r="19" spans="1:14" ht="33.65" customHeight="1">
      <c r="A19" s="57"/>
      <c r="B19" s="57"/>
      <c r="C19" s="58"/>
      <c r="D19" s="57"/>
      <c r="E19" s="57"/>
      <c r="F19" s="57"/>
      <c r="G19" s="59"/>
      <c r="H19" s="71" t="s">
        <v>30</v>
      </c>
      <c r="I19" s="60">
        <f>SUM(I11:I18)</f>
        <v>9330</v>
      </c>
      <c r="J19" s="61"/>
      <c r="K19" s="60">
        <f>SUM(K11:K18)</f>
        <v>9330</v>
      </c>
      <c r="L19" s="62"/>
      <c r="M19" s="63">
        <f>SUM(M11:M18)</f>
        <v>0</v>
      </c>
      <c r="N19" s="64"/>
    </row>
    <row r="20" spans="1:14" ht="21.75" customHeight="1">
      <c r="A20" s="65"/>
      <c r="B20" s="65"/>
      <c r="C20" s="66"/>
      <c r="D20" s="67"/>
      <c r="E20" s="67"/>
      <c r="F20" s="67"/>
      <c r="G20" s="68"/>
      <c r="H20" s="64"/>
      <c r="I20" s="64"/>
      <c r="J20" s="64"/>
      <c r="K20" s="64"/>
      <c r="L20" s="69"/>
      <c r="M20" s="69"/>
      <c r="N20" s="64"/>
    </row>
    <row r="21" spans="1:14" ht="21.75" customHeight="1">
      <c r="A21" s="107" t="s">
        <v>31</v>
      </c>
      <c r="B21" s="107"/>
      <c r="C21" s="70"/>
      <c r="D21" s="71"/>
      <c r="E21" s="108" t="s">
        <v>32</v>
      </c>
      <c r="F21" s="108"/>
      <c r="G21" s="108"/>
      <c r="H21" s="72"/>
      <c r="I21" s="73"/>
      <c r="J21" s="73"/>
      <c r="K21" s="73"/>
      <c r="L21" s="106" t="s">
        <v>33</v>
      </c>
      <c r="M21" s="106"/>
      <c r="N21" s="64"/>
    </row>
    <row r="22" spans="1:14" ht="21.75" customHeight="1">
      <c r="A22" s="80"/>
      <c r="B22" s="75"/>
      <c r="C22" s="76"/>
      <c r="D22" s="74"/>
      <c r="E22" s="74"/>
      <c r="F22" s="74"/>
      <c r="G22" s="77"/>
      <c r="H22" s="78"/>
      <c r="I22" s="78"/>
      <c r="J22" s="78"/>
    </row>
    <row r="23" spans="1:14" ht="21.75" customHeight="1">
      <c r="A23" s="80"/>
      <c r="B23" s="75"/>
      <c r="C23" s="76"/>
      <c r="D23" s="74"/>
      <c r="E23" s="74"/>
      <c r="F23" s="74"/>
      <c r="G23" s="77"/>
      <c r="H23" s="78"/>
      <c r="I23" s="78"/>
      <c r="J23" s="78"/>
    </row>
    <row r="24" spans="1:14" ht="21.75" customHeight="1">
      <c r="A24" s="80"/>
      <c r="B24" s="76"/>
      <c r="C24" s="76"/>
      <c r="D24" s="74"/>
      <c r="E24" s="74"/>
      <c r="F24" s="74"/>
      <c r="G24" s="81"/>
      <c r="H24" s="82"/>
      <c r="I24" s="74"/>
      <c r="J24" s="78"/>
    </row>
    <row r="25" spans="1:14" ht="21.75" customHeight="1">
      <c r="A25" s="84"/>
      <c r="B25" s="83"/>
      <c r="C25" s="75"/>
      <c r="D25" s="78"/>
      <c r="E25" s="84"/>
      <c r="F25" s="84"/>
      <c r="G25" s="85"/>
      <c r="H25" s="86"/>
      <c r="I25" s="86"/>
      <c r="J25" s="78"/>
    </row>
    <row r="26" spans="1:14" ht="21.75" customHeight="1"/>
    <row r="27" spans="1:14" ht="21.75" customHeight="1"/>
    <row r="28" spans="1:14" ht="21.75" customHeight="1"/>
    <row r="29" spans="1:14" ht="21.75" customHeight="1"/>
    <row r="30" spans="1:14" ht="21.75" customHeight="1"/>
    <row r="31" spans="1:14" ht="21.75" customHeight="1"/>
    <row r="32" spans="1:14" ht="21.75" customHeight="1"/>
    <row r="33" ht="21.75" customHeight="1"/>
    <row r="34" ht="21.75" customHeight="1"/>
    <row r="35" ht="21.75" customHeight="1"/>
    <row r="36" ht="21.75" customHeight="1"/>
    <row r="37" ht="21.75" customHeight="1"/>
    <row r="38" ht="21.75" customHeight="1"/>
    <row r="39" ht="21.75" customHeight="1"/>
    <row r="40" ht="21.75" customHeight="1"/>
    <row r="41" ht="21.75" customHeight="1"/>
    <row r="42" ht="21.75" customHeight="1"/>
    <row r="43" ht="21.75" customHeight="1"/>
    <row r="44" ht="21.75" customHeight="1"/>
    <row r="45" ht="21.75" customHeight="1"/>
    <row r="46" ht="21.75" customHeight="1"/>
    <row r="47" ht="21.75" customHeight="1"/>
    <row r="48" ht="21.75" customHeight="1"/>
    <row r="49" ht="21.75" customHeight="1"/>
    <row r="50" ht="21.75" customHeight="1"/>
    <row r="51" ht="21.75" customHeight="1"/>
    <row r="52" ht="21.75" customHeight="1"/>
    <row r="53" ht="21.75" customHeight="1"/>
    <row r="54" ht="21.75" customHeight="1"/>
    <row r="55" ht="21.75" customHeight="1"/>
    <row r="56" ht="21.75" customHeight="1"/>
    <row r="57" ht="21.75" customHeight="1"/>
    <row r="58" ht="21.75" customHeight="1"/>
    <row r="59" ht="21.75" customHeight="1"/>
    <row r="60" ht="21.75" customHeight="1"/>
    <row r="61" ht="21.75" customHeight="1"/>
    <row r="62" ht="21.75" customHeight="1"/>
    <row r="63" ht="23.25" customHeight="1"/>
    <row r="64" ht="23.25" customHeight="1"/>
    <row r="65" ht="23.25" customHeight="1"/>
    <row r="66" ht="23.25" customHeight="1"/>
  </sheetData>
  <mergeCells count="13">
    <mergeCell ref="L21:M21"/>
    <mergeCell ref="A21:B21"/>
    <mergeCell ref="E21:G21"/>
    <mergeCell ref="F5:G5"/>
    <mergeCell ref="H5:I5"/>
    <mergeCell ref="F6:G6"/>
    <mergeCell ref="H6:I6"/>
    <mergeCell ref="B8:C8"/>
    <mergeCell ref="F8:G8"/>
    <mergeCell ref="H8:I8"/>
    <mergeCell ref="B7:C7"/>
    <mergeCell ref="F7:G7"/>
    <mergeCell ref="H7:I7"/>
  </mergeCells>
  <phoneticPr fontId="5" type="noConversion"/>
  <printOptions horizontalCentered="1"/>
  <pageMargins left="0.25" right="0.25" top="1.0416666666666701" bottom="0.75" header="0.3" footer="0.3"/>
  <pageSetup paperSize="9" scale="33" fitToHeight="0" orientation="portrait" r:id="rId1"/>
  <headerFooter scaleWithDoc="0">
    <oddHeader xml:space="preserve">&amp;L&amp;G&amp;R&amp;"Muli,Bold"&amp;16&amp;K000000[PURCHASE ORDER PHỤ LIỆU NỘI BỘ
INTERNAL TRIMS PURCHASE ORDER]
</oddHeader>
    <oddFooter>&amp;L&amp;"Euclid Circular A SemiBold,Regular"&amp;12[UA]&amp;"Euclid Circular A,Regular"&amp;5
&amp;G&amp;R&amp;G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842D68-11D3-4952-AB59-32FBDA88EFA9}">
  <dimension ref="A1:J99"/>
  <sheetViews>
    <sheetView topLeftCell="A7" workbookViewId="0">
      <selection activeCell="O12" sqref="O12"/>
    </sheetView>
  </sheetViews>
  <sheetFormatPr defaultColWidth="8.7265625" defaultRowHeight="14.5"/>
  <cols>
    <col min="1" max="1" width="15.453125" customWidth="1"/>
    <col min="2" max="2" width="15.7265625" customWidth="1"/>
    <col min="3" max="3" width="12.90625" hidden="1" customWidth="1"/>
    <col min="4" max="4" width="27.81640625" hidden="1" customWidth="1"/>
    <col min="5" max="5" width="12.453125" customWidth="1"/>
    <col min="6" max="6" width="15.90625" customWidth="1"/>
    <col min="7" max="7" width="13.7265625" hidden="1" customWidth="1"/>
    <col min="8" max="8" width="11.26953125" customWidth="1"/>
  </cols>
  <sheetData>
    <row r="1" spans="1:10">
      <c r="B1" s="99" t="s">
        <v>102</v>
      </c>
    </row>
    <row r="4" spans="1:10">
      <c r="D4" t="s">
        <v>55</v>
      </c>
    </row>
    <row r="13" spans="1:10">
      <c r="B13" t="s">
        <v>45</v>
      </c>
      <c r="E13" t="s">
        <v>46</v>
      </c>
      <c r="F13" t="s">
        <v>54</v>
      </c>
    </row>
    <row r="14" spans="1:10">
      <c r="A14" s="101" t="s">
        <v>99</v>
      </c>
      <c r="B14" s="101" t="s">
        <v>66</v>
      </c>
      <c r="C14" s="101" t="s">
        <v>69</v>
      </c>
      <c r="D14" s="101" t="s">
        <v>19</v>
      </c>
      <c r="E14" s="101" t="s">
        <v>70</v>
      </c>
      <c r="F14" s="101" t="s">
        <v>71</v>
      </c>
      <c r="G14" s="102" t="s">
        <v>72</v>
      </c>
      <c r="H14" s="101" t="s">
        <v>94</v>
      </c>
      <c r="I14" s="101" t="s">
        <v>41</v>
      </c>
    </row>
    <row r="15" spans="1:10">
      <c r="A15" s="103" t="s">
        <v>73</v>
      </c>
      <c r="B15" s="103" t="s">
        <v>44</v>
      </c>
      <c r="C15" s="103" t="s">
        <v>74</v>
      </c>
      <c r="D15" s="103" t="s">
        <v>65</v>
      </c>
      <c r="E15" s="103" t="s">
        <v>47</v>
      </c>
      <c r="F15" s="103" t="s">
        <v>75</v>
      </c>
      <c r="G15" s="103">
        <v>139</v>
      </c>
      <c r="H15" s="103">
        <v>60</v>
      </c>
      <c r="I15" s="103">
        <f t="shared" ref="I15:I56" si="0">ROUNDUP(H15*1.08,0)</f>
        <v>65</v>
      </c>
      <c r="J15">
        <f>SUM(I15:I21)</f>
        <v>1947</v>
      </c>
    </row>
    <row r="16" spans="1:10">
      <c r="A16" s="103" t="s">
        <v>73</v>
      </c>
      <c r="B16" s="103" t="s">
        <v>44</v>
      </c>
      <c r="C16" s="103" t="s">
        <v>74</v>
      </c>
      <c r="D16" s="103" t="s">
        <v>65</v>
      </c>
      <c r="E16" s="103" t="s">
        <v>48</v>
      </c>
      <c r="F16" s="103" t="s">
        <v>76</v>
      </c>
      <c r="G16" s="103">
        <v>139</v>
      </c>
      <c r="H16" s="103">
        <v>256</v>
      </c>
      <c r="I16" s="103">
        <f t="shared" si="0"/>
        <v>277</v>
      </c>
    </row>
    <row r="17" spans="1:10">
      <c r="A17" s="103" t="s">
        <v>73</v>
      </c>
      <c r="B17" s="103" t="s">
        <v>44</v>
      </c>
      <c r="C17" s="103" t="s">
        <v>74</v>
      </c>
      <c r="D17" s="103" t="s">
        <v>65</v>
      </c>
      <c r="E17" s="103" t="s">
        <v>49</v>
      </c>
      <c r="F17" s="103" t="s">
        <v>77</v>
      </c>
      <c r="G17" s="103">
        <v>139</v>
      </c>
      <c r="H17" s="103">
        <v>460</v>
      </c>
      <c r="I17" s="103">
        <f t="shared" si="0"/>
        <v>497</v>
      </c>
    </row>
    <row r="18" spans="1:10">
      <c r="A18" s="103" t="s">
        <v>73</v>
      </c>
      <c r="B18" s="103" t="s">
        <v>44</v>
      </c>
      <c r="C18" s="103" t="s">
        <v>74</v>
      </c>
      <c r="D18" s="103" t="s">
        <v>65</v>
      </c>
      <c r="E18" s="103" t="s">
        <v>50</v>
      </c>
      <c r="F18" s="103" t="s">
        <v>78</v>
      </c>
      <c r="G18" s="103">
        <v>139</v>
      </c>
      <c r="H18" s="103">
        <v>481</v>
      </c>
      <c r="I18" s="103">
        <f t="shared" si="0"/>
        <v>520</v>
      </c>
    </row>
    <row r="19" spans="1:10">
      <c r="A19" s="103" t="s">
        <v>73</v>
      </c>
      <c r="B19" s="103" t="s">
        <v>44</v>
      </c>
      <c r="C19" s="103" t="s">
        <v>74</v>
      </c>
      <c r="D19" s="103" t="s">
        <v>65</v>
      </c>
      <c r="E19" s="103" t="s">
        <v>51</v>
      </c>
      <c r="F19" s="103" t="s">
        <v>79</v>
      </c>
      <c r="G19" s="103">
        <v>139</v>
      </c>
      <c r="H19" s="103">
        <v>330</v>
      </c>
      <c r="I19" s="103">
        <f t="shared" si="0"/>
        <v>357</v>
      </c>
    </row>
    <row r="20" spans="1:10">
      <c r="A20" s="103" t="s">
        <v>73</v>
      </c>
      <c r="B20" s="103" t="s">
        <v>44</v>
      </c>
      <c r="C20" s="103" t="s">
        <v>74</v>
      </c>
      <c r="D20" s="103" t="s">
        <v>65</v>
      </c>
      <c r="E20" s="103" t="s">
        <v>52</v>
      </c>
      <c r="F20" s="103" t="s">
        <v>80</v>
      </c>
      <c r="G20" s="103">
        <v>139</v>
      </c>
      <c r="H20" s="103">
        <v>163</v>
      </c>
      <c r="I20" s="103">
        <f t="shared" si="0"/>
        <v>177</v>
      </c>
    </row>
    <row r="21" spans="1:10">
      <c r="A21" s="103" t="s">
        <v>73</v>
      </c>
      <c r="B21" s="103" t="s">
        <v>44</v>
      </c>
      <c r="C21" s="103" t="s">
        <v>74</v>
      </c>
      <c r="D21" s="103" t="s">
        <v>65</v>
      </c>
      <c r="E21" s="103" t="s">
        <v>53</v>
      </c>
      <c r="F21" s="103" t="s">
        <v>81</v>
      </c>
      <c r="G21" s="103">
        <v>139</v>
      </c>
      <c r="H21" s="103">
        <v>50</v>
      </c>
      <c r="I21" s="103">
        <f t="shared" si="0"/>
        <v>54</v>
      </c>
    </row>
    <row r="22" spans="1:10">
      <c r="A22" s="100" t="s">
        <v>82</v>
      </c>
      <c r="B22" s="100" t="s">
        <v>42</v>
      </c>
      <c r="C22" s="100" t="s">
        <v>74</v>
      </c>
      <c r="D22" s="100" t="s">
        <v>64</v>
      </c>
      <c r="E22" s="100" t="s">
        <v>47</v>
      </c>
      <c r="F22" s="100" t="s">
        <v>83</v>
      </c>
      <c r="G22" s="100">
        <v>139</v>
      </c>
      <c r="H22" s="100">
        <v>53</v>
      </c>
      <c r="I22" s="100">
        <f t="shared" si="0"/>
        <v>58</v>
      </c>
      <c r="J22">
        <f>SUM(I22:I28)</f>
        <v>1733</v>
      </c>
    </row>
    <row r="23" spans="1:10">
      <c r="A23" s="100" t="s">
        <v>82</v>
      </c>
      <c r="B23" s="100" t="s">
        <v>42</v>
      </c>
      <c r="C23" s="100" t="s">
        <v>74</v>
      </c>
      <c r="D23" s="100" t="s">
        <v>64</v>
      </c>
      <c r="E23" s="100" t="s">
        <v>48</v>
      </c>
      <c r="F23" s="100" t="s">
        <v>84</v>
      </c>
      <c r="G23" s="100">
        <v>139</v>
      </c>
      <c r="H23" s="100">
        <v>219</v>
      </c>
      <c r="I23" s="100">
        <f t="shared" si="0"/>
        <v>237</v>
      </c>
    </row>
    <row r="24" spans="1:10">
      <c r="A24" s="100" t="s">
        <v>82</v>
      </c>
      <c r="B24" s="100" t="s">
        <v>42</v>
      </c>
      <c r="C24" s="100" t="s">
        <v>74</v>
      </c>
      <c r="D24" s="100" t="s">
        <v>64</v>
      </c>
      <c r="E24" s="100" t="s">
        <v>49</v>
      </c>
      <c r="F24" s="100" t="s">
        <v>85</v>
      </c>
      <c r="G24" s="100">
        <v>139</v>
      </c>
      <c r="H24" s="100">
        <v>453</v>
      </c>
      <c r="I24" s="100">
        <f t="shared" si="0"/>
        <v>490</v>
      </c>
    </row>
    <row r="25" spans="1:10">
      <c r="A25" s="100" t="s">
        <v>82</v>
      </c>
      <c r="B25" s="100" t="s">
        <v>42</v>
      </c>
      <c r="C25" s="100" t="s">
        <v>74</v>
      </c>
      <c r="D25" s="100" t="s">
        <v>64</v>
      </c>
      <c r="E25" s="100" t="s">
        <v>50</v>
      </c>
      <c r="F25" s="100" t="s">
        <v>86</v>
      </c>
      <c r="G25" s="100">
        <v>139</v>
      </c>
      <c r="H25" s="100">
        <v>458</v>
      </c>
      <c r="I25" s="100">
        <f t="shared" si="0"/>
        <v>495</v>
      </c>
    </row>
    <row r="26" spans="1:10">
      <c r="A26" s="100" t="s">
        <v>82</v>
      </c>
      <c r="B26" s="100" t="s">
        <v>42</v>
      </c>
      <c r="C26" s="100" t="s">
        <v>74</v>
      </c>
      <c r="D26" s="100" t="s">
        <v>64</v>
      </c>
      <c r="E26" s="100" t="s">
        <v>51</v>
      </c>
      <c r="F26" s="100" t="s">
        <v>87</v>
      </c>
      <c r="G26" s="100">
        <v>139</v>
      </c>
      <c r="H26" s="100">
        <v>241</v>
      </c>
      <c r="I26" s="100">
        <f t="shared" si="0"/>
        <v>261</v>
      </c>
    </row>
    <row r="27" spans="1:10">
      <c r="A27" s="100" t="s">
        <v>82</v>
      </c>
      <c r="B27" s="100" t="s">
        <v>42</v>
      </c>
      <c r="C27" s="100" t="s">
        <v>74</v>
      </c>
      <c r="D27" s="100" t="s">
        <v>64</v>
      </c>
      <c r="E27" s="100" t="s">
        <v>52</v>
      </c>
      <c r="F27" s="100" t="s">
        <v>88</v>
      </c>
      <c r="G27" s="100">
        <v>139</v>
      </c>
      <c r="H27" s="100">
        <v>138</v>
      </c>
      <c r="I27" s="100">
        <f t="shared" si="0"/>
        <v>150</v>
      </c>
    </row>
    <row r="28" spans="1:10">
      <c r="A28" s="100" t="s">
        <v>82</v>
      </c>
      <c r="B28" s="100" t="s">
        <v>42</v>
      </c>
      <c r="C28" s="100" t="s">
        <v>74</v>
      </c>
      <c r="D28" s="100" t="s">
        <v>64</v>
      </c>
      <c r="E28" s="100" t="s">
        <v>53</v>
      </c>
      <c r="F28" s="100" t="s">
        <v>89</v>
      </c>
      <c r="G28" s="100">
        <v>139</v>
      </c>
      <c r="H28" s="100">
        <v>38</v>
      </c>
      <c r="I28" s="100">
        <f t="shared" si="0"/>
        <v>42</v>
      </c>
    </row>
    <row r="29" spans="1:10">
      <c r="A29" s="103" t="s">
        <v>90</v>
      </c>
      <c r="B29" s="103" t="s">
        <v>44</v>
      </c>
      <c r="C29" s="103" t="s">
        <v>74</v>
      </c>
      <c r="D29" s="103" t="s">
        <v>65</v>
      </c>
      <c r="E29" s="103" t="s">
        <v>47</v>
      </c>
      <c r="F29" s="103" t="s">
        <v>75</v>
      </c>
      <c r="G29" s="103">
        <v>139</v>
      </c>
      <c r="H29" s="103">
        <v>27</v>
      </c>
      <c r="I29" s="103">
        <f t="shared" si="0"/>
        <v>30</v>
      </c>
      <c r="J29">
        <f>SUM(I29:I35)</f>
        <v>867</v>
      </c>
    </row>
    <row r="30" spans="1:10">
      <c r="A30" s="103" t="s">
        <v>90</v>
      </c>
      <c r="B30" s="103" t="s">
        <v>44</v>
      </c>
      <c r="C30" s="103" t="s">
        <v>74</v>
      </c>
      <c r="D30" s="103" t="s">
        <v>65</v>
      </c>
      <c r="E30" s="103" t="s">
        <v>48</v>
      </c>
      <c r="F30" s="103" t="s">
        <v>76</v>
      </c>
      <c r="G30" s="103">
        <v>139</v>
      </c>
      <c r="H30" s="103">
        <v>115</v>
      </c>
      <c r="I30" s="103">
        <f t="shared" si="0"/>
        <v>125</v>
      </c>
    </row>
    <row r="31" spans="1:10">
      <c r="A31" s="103" t="s">
        <v>90</v>
      </c>
      <c r="B31" s="103" t="s">
        <v>44</v>
      </c>
      <c r="C31" s="103" t="s">
        <v>74</v>
      </c>
      <c r="D31" s="103" t="s">
        <v>65</v>
      </c>
      <c r="E31" s="103" t="s">
        <v>49</v>
      </c>
      <c r="F31" s="103" t="s">
        <v>77</v>
      </c>
      <c r="G31" s="103">
        <v>139</v>
      </c>
      <c r="H31" s="103">
        <v>204</v>
      </c>
      <c r="I31" s="103">
        <f t="shared" si="0"/>
        <v>221</v>
      </c>
    </row>
    <row r="32" spans="1:10">
      <c r="A32" s="103" t="s">
        <v>90</v>
      </c>
      <c r="B32" s="103" t="s">
        <v>44</v>
      </c>
      <c r="C32" s="103" t="s">
        <v>74</v>
      </c>
      <c r="D32" s="103" t="s">
        <v>65</v>
      </c>
      <c r="E32" s="103" t="s">
        <v>50</v>
      </c>
      <c r="F32" s="103" t="s">
        <v>78</v>
      </c>
      <c r="G32" s="103">
        <v>139</v>
      </c>
      <c r="H32" s="103">
        <v>210</v>
      </c>
      <c r="I32" s="103">
        <f t="shared" si="0"/>
        <v>227</v>
      </c>
    </row>
    <row r="33" spans="1:10">
      <c r="A33" s="103" t="s">
        <v>90</v>
      </c>
      <c r="B33" s="103" t="s">
        <v>44</v>
      </c>
      <c r="C33" s="103" t="s">
        <v>74</v>
      </c>
      <c r="D33" s="103" t="s">
        <v>65</v>
      </c>
      <c r="E33" s="103" t="s">
        <v>51</v>
      </c>
      <c r="F33" s="103" t="s">
        <v>79</v>
      </c>
      <c r="G33" s="103">
        <v>139</v>
      </c>
      <c r="H33" s="103">
        <v>149</v>
      </c>
      <c r="I33" s="103">
        <f t="shared" si="0"/>
        <v>161</v>
      </c>
    </row>
    <row r="34" spans="1:10">
      <c r="A34" s="103" t="s">
        <v>90</v>
      </c>
      <c r="B34" s="103" t="s">
        <v>44</v>
      </c>
      <c r="C34" s="103" t="s">
        <v>74</v>
      </c>
      <c r="D34" s="103" t="s">
        <v>65</v>
      </c>
      <c r="E34" s="103" t="s">
        <v>52</v>
      </c>
      <c r="F34" s="103" t="s">
        <v>80</v>
      </c>
      <c r="G34" s="103">
        <v>139</v>
      </c>
      <c r="H34" s="103">
        <v>73</v>
      </c>
      <c r="I34" s="103">
        <f t="shared" si="0"/>
        <v>79</v>
      </c>
    </row>
    <row r="35" spans="1:10">
      <c r="A35" s="103" t="s">
        <v>90</v>
      </c>
      <c r="B35" s="103" t="s">
        <v>44</v>
      </c>
      <c r="C35" s="103" t="s">
        <v>74</v>
      </c>
      <c r="D35" s="103" t="s">
        <v>65</v>
      </c>
      <c r="E35" s="103" t="s">
        <v>53</v>
      </c>
      <c r="F35" s="103" t="s">
        <v>81</v>
      </c>
      <c r="G35" s="103">
        <v>139</v>
      </c>
      <c r="H35" s="103">
        <v>22</v>
      </c>
      <c r="I35" s="103">
        <f t="shared" si="0"/>
        <v>24</v>
      </c>
    </row>
    <row r="36" spans="1:10">
      <c r="A36" s="100" t="s">
        <v>91</v>
      </c>
      <c r="B36" s="100" t="s">
        <v>42</v>
      </c>
      <c r="C36" s="100" t="s">
        <v>74</v>
      </c>
      <c r="D36" s="100" t="s">
        <v>64</v>
      </c>
      <c r="E36" s="100" t="s">
        <v>47</v>
      </c>
      <c r="F36" s="100" t="s">
        <v>83</v>
      </c>
      <c r="G36" s="100">
        <v>139</v>
      </c>
      <c r="H36" s="100">
        <v>23</v>
      </c>
      <c r="I36" s="100">
        <f t="shared" si="0"/>
        <v>25</v>
      </c>
      <c r="J36">
        <f>SUM(I36:I42)</f>
        <v>758</v>
      </c>
    </row>
    <row r="37" spans="1:10">
      <c r="A37" s="100" t="s">
        <v>91</v>
      </c>
      <c r="B37" s="100" t="s">
        <v>42</v>
      </c>
      <c r="C37" s="100" t="s">
        <v>74</v>
      </c>
      <c r="D37" s="100" t="s">
        <v>64</v>
      </c>
      <c r="E37" s="100" t="s">
        <v>48</v>
      </c>
      <c r="F37" s="100" t="s">
        <v>84</v>
      </c>
      <c r="G37" s="100">
        <v>139</v>
      </c>
      <c r="H37" s="100">
        <v>96</v>
      </c>
      <c r="I37" s="100">
        <f t="shared" si="0"/>
        <v>104</v>
      </c>
    </row>
    <row r="38" spans="1:10">
      <c r="A38" s="100" t="s">
        <v>91</v>
      </c>
      <c r="B38" s="100" t="s">
        <v>42</v>
      </c>
      <c r="C38" s="100" t="s">
        <v>74</v>
      </c>
      <c r="D38" s="100" t="s">
        <v>64</v>
      </c>
      <c r="E38" s="100" t="s">
        <v>49</v>
      </c>
      <c r="F38" s="100" t="s">
        <v>85</v>
      </c>
      <c r="G38" s="100">
        <v>139</v>
      </c>
      <c r="H38" s="100">
        <v>198</v>
      </c>
      <c r="I38" s="100">
        <f t="shared" si="0"/>
        <v>214</v>
      </c>
    </row>
    <row r="39" spans="1:10">
      <c r="A39" s="100" t="s">
        <v>91</v>
      </c>
      <c r="B39" s="100" t="s">
        <v>42</v>
      </c>
      <c r="C39" s="100" t="s">
        <v>74</v>
      </c>
      <c r="D39" s="100" t="s">
        <v>64</v>
      </c>
      <c r="E39" s="100" t="s">
        <v>50</v>
      </c>
      <c r="F39" s="100" t="s">
        <v>86</v>
      </c>
      <c r="G39" s="100">
        <v>139</v>
      </c>
      <c r="H39" s="100">
        <v>200</v>
      </c>
      <c r="I39" s="100">
        <f t="shared" si="0"/>
        <v>216</v>
      </c>
    </row>
    <row r="40" spans="1:10">
      <c r="A40" s="100" t="s">
        <v>91</v>
      </c>
      <c r="B40" s="100" t="s">
        <v>42</v>
      </c>
      <c r="C40" s="100" t="s">
        <v>74</v>
      </c>
      <c r="D40" s="100" t="s">
        <v>64</v>
      </c>
      <c r="E40" s="100" t="s">
        <v>51</v>
      </c>
      <c r="F40" s="100" t="s">
        <v>87</v>
      </c>
      <c r="G40" s="100">
        <v>139</v>
      </c>
      <c r="H40" s="100">
        <v>106</v>
      </c>
      <c r="I40" s="100">
        <f t="shared" si="0"/>
        <v>115</v>
      </c>
    </row>
    <row r="41" spans="1:10">
      <c r="A41" s="100" t="s">
        <v>91</v>
      </c>
      <c r="B41" s="100" t="s">
        <v>42</v>
      </c>
      <c r="C41" s="100" t="s">
        <v>74</v>
      </c>
      <c r="D41" s="100" t="s">
        <v>64</v>
      </c>
      <c r="E41" s="100" t="s">
        <v>52</v>
      </c>
      <c r="F41" s="100" t="s">
        <v>88</v>
      </c>
      <c r="G41" s="100">
        <v>139</v>
      </c>
      <c r="H41" s="100">
        <v>61</v>
      </c>
      <c r="I41" s="100">
        <f t="shared" si="0"/>
        <v>66</v>
      </c>
    </row>
    <row r="42" spans="1:10">
      <c r="A42" s="100" t="s">
        <v>91</v>
      </c>
      <c r="B42" s="100" t="s">
        <v>42</v>
      </c>
      <c r="C42" s="100" t="s">
        <v>74</v>
      </c>
      <c r="D42" s="100" t="s">
        <v>64</v>
      </c>
      <c r="E42" s="100" t="s">
        <v>53</v>
      </c>
      <c r="F42" s="100" t="s">
        <v>89</v>
      </c>
      <c r="G42" s="100">
        <v>139</v>
      </c>
      <c r="H42" s="100">
        <v>16</v>
      </c>
      <c r="I42" s="100">
        <f t="shared" si="0"/>
        <v>18</v>
      </c>
    </row>
    <row r="43" spans="1:10">
      <c r="A43" s="103" t="s">
        <v>92</v>
      </c>
      <c r="B43" s="103" t="s">
        <v>44</v>
      </c>
      <c r="C43" s="103" t="s">
        <v>74</v>
      </c>
      <c r="D43" s="103" t="s">
        <v>65</v>
      </c>
      <c r="E43" s="103" t="s">
        <v>47</v>
      </c>
      <c r="F43" s="103" t="s">
        <v>75</v>
      </c>
      <c r="G43" s="103">
        <v>139</v>
      </c>
      <c r="H43" s="103">
        <v>40</v>
      </c>
      <c r="I43" s="103">
        <f t="shared" si="0"/>
        <v>44</v>
      </c>
      <c r="J43">
        <f>SUM(I43:I49)</f>
        <v>1299</v>
      </c>
    </row>
    <row r="44" spans="1:10">
      <c r="A44" s="103" t="s">
        <v>92</v>
      </c>
      <c r="B44" s="103" t="s">
        <v>44</v>
      </c>
      <c r="C44" s="103" t="s">
        <v>74</v>
      </c>
      <c r="D44" s="103" t="s">
        <v>65</v>
      </c>
      <c r="E44" s="103" t="s">
        <v>48</v>
      </c>
      <c r="F44" s="103" t="s">
        <v>76</v>
      </c>
      <c r="G44" s="103">
        <v>139</v>
      </c>
      <c r="H44" s="103">
        <v>171</v>
      </c>
      <c r="I44" s="103">
        <f t="shared" si="0"/>
        <v>185</v>
      </c>
    </row>
    <row r="45" spans="1:10">
      <c r="A45" s="103" t="s">
        <v>92</v>
      </c>
      <c r="B45" s="103" t="s">
        <v>44</v>
      </c>
      <c r="C45" s="103" t="s">
        <v>74</v>
      </c>
      <c r="D45" s="103" t="s">
        <v>65</v>
      </c>
      <c r="E45" s="103" t="s">
        <v>49</v>
      </c>
      <c r="F45" s="103" t="s">
        <v>77</v>
      </c>
      <c r="G45" s="103">
        <v>139</v>
      </c>
      <c r="H45" s="103">
        <v>308</v>
      </c>
      <c r="I45" s="103">
        <f t="shared" si="0"/>
        <v>333</v>
      </c>
    </row>
    <row r="46" spans="1:10">
      <c r="A46" s="103" t="s">
        <v>92</v>
      </c>
      <c r="B46" s="103" t="s">
        <v>44</v>
      </c>
      <c r="C46" s="103" t="s">
        <v>74</v>
      </c>
      <c r="D46" s="103" t="s">
        <v>65</v>
      </c>
      <c r="E46" s="103" t="s">
        <v>50</v>
      </c>
      <c r="F46" s="103" t="s">
        <v>78</v>
      </c>
      <c r="G46" s="103">
        <v>139</v>
      </c>
      <c r="H46" s="103">
        <v>313</v>
      </c>
      <c r="I46" s="103">
        <f t="shared" si="0"/>
        <v>339</v>
      </c>
    </row>
    <row r="47" spans="1:10">
      <c r="A47" s="103" t="s">
        <v>92</v>
      </c>
      <c r="B47" s="103" t="s">
        <v>44</v>
      </c>
      <c r="C47" s="103" t="s">
        <v>74</v>
      </c>
      <c r="D47" s="103" t="s">
        <v>65</v>
      </c>
      <c r="E47" s="103" t="s">
        <v>51</v>
      </c>
      <c r="F47" s="103" t="s">
        <v>79</v>
      </c>
      <c r="G47" s="103">
        <v>139</v>
      </c>
      <c r="H47" s="103">
        <v>221</v>
      </c>
      <c r="I47" s="103">
        <f t="shared" si="0"/>
        <v>239</v>
      </c>
    </row>
    <row r="48" spans="1:10">
      <c r="A48" s="103" t="s">
        <v>92</v>
      </c>
      <c r="B48" s="103" t="s">
        <v>44</v>
      </c>
      <c r="C48" s="103" t="s">
        <v>74</v>
      </c>
      <c r="D48" s="103" t="s">
        <v>65</v>
      </c>
      <c r="E48" s="103" t="s">
        <v>52</v>
      </c>
      <c r="F48" s="103" t="s">
        <v>80</v>
      </c>
      <c r="G48" s="103">
        <v>139</v>
      </c>
      <c r="H48" s="103">
        <v>111</v>
      </c>
      <c r="I48" s="103">
        <f t="shared" si="0"/>
        <v>120</v>
      </c>
    </row>
    <row r="49" spans="1:10">
      <c r="A49" s="103" t="s">
        <v>92</v>
      </c>
      <c r="B49" s="103" t="s">
        <v>44</v>
      </c>
      <c r="C49" s="103" t="s">
        <v>74</v>
      </c>
      <c r="D49" s="103" t="s">
        <v>65</v>
      </c>
      <c r="E49" s="103" t="s">
        <v>53</v>
      </c>
      <c r="F49" s="103" t="s">
        <v>81</v>
      </c>
      <c r="G49" s="103">
        <v>139</v>
      </c>
      <c r="H49" s="103">
        <v>36</v>
      </c>
      <c r="I49" s="103">
        <f t="shared" si="0"/>
        <v>39</v>
      </c>
    </row>
    <row r="50" spans="1:10">
      <c r="A50" s="100" t="s">
        <v>93</v>
      </c>
      <c r="B50" s="100" t="s">
        <v>42</v>
      </c>
      <c r="C50" s="100" t="s">
        <v>74</v>
      </c>
      <c r="D50" s="100" t="s">
        <v>64</v>
      </c>
      <c r="E50" s="100" t="s">
        <v>47</v>
      </c>
      <c r="F50" s="100" t="s">
        <v>83</v>
      </c>
      <c r="G50" s="100">
        <v>139</v>
      </c>
      <c r="H50" s="100">
        <v>34</v>
      </c>
      <c r="I50" s="100">
        <f t="shared" si="0"/>
        <v>37</v>
      </c>
      <c r="J50">
        <f>SUM(I50:I56)</f>
        <v>1082</v>
      </c>
    </row>
    <row r="51" spans="1:10">
      <c r="A51" s="100" t="s">
        <v>93</v>
      </c>
      <c r="B51" s="100" t="s">
        <v>42</v>
      </c>
      <c r="C51" s="100" t="s">
        <v>74</v>
      </c>
      <c r="D51" s="100" t="s">
        <v>64</v>
      </c>
      <c r="E51" s="100" t="s">
        <v>48</v>
      </c>
      <c r="F51" s="100" t="s">
        <v>84</v>
      </c>
      <c r="G51" s="100">
        <v>139</v>
      </c>
      <c r="H51" s="100">
        <v>136</v>
      </c>
      <c r="I51" s="100">
        <f t="shared" si="0"/>
        <v>147</v>
      </c>
    </row>
    <row r="52" spans="1:10">
      <c r="A52" s="100" t="s">
        <v>93</v>
      </c>
      <c r="B52" s="100" t="s">
        <v>42</v>
      </c>
      <c r="C52" s="100" t="s">
        <v>74</v>
      </c>
      <c r="D52" s="100" t="s">
        <v>64</v>
      </c>
      <c r="E52" s="100" t="s">
        <v>49</v>
      </c>
      <c r="F52" s="100" t="s">
        <v>85</v>
      </c>
      <c r="G52" s="100">
        <v>139</v>
      </c>
      <c r="H52" s="100">
        <v>283</v>
      </c>
      <c r="I52" s="100">
        <f t="shared" si="0"/>
        <v>306</v>
      </c>
    </row>
    <row r="53" spans="1:10">
      <c r="A53" s="100" t="s">
        <v>93</v>
      </c>
      <c r="B53" s="100" t="s">
        <v>42</v>
      </c>
      <c r="C53" s="100" t="s">
        <v>74</v>
      </c>
      <c r="D53" s="100" t="s">
        <v>64</v>
      </c>
      <c r="E53" s="100" t="s">
        <v>50</v>
      </c>
      <c r="F53" s="100" t="s">
        <v>86</v>
      </c>
      <c r="G53" s="100">
        <v>139</v>
      </c>
      <c r="H53" s="100">
        <v>286</v>
      </c>
      <c r="I53" s="100">
        <f t="shared" si="0"/>
        <v>309</v>
      </c>
    </row>
    <row r="54" spans="1:10">
      <c r="A54" s="100" t="s">
        <v>93</v>
      </c>
      <c r="B54" s="100" t="s">
        <v>42</v>
      </c>
      <c r="C54" s="100" t="s">
        <v>74</v>
      </c>
      <c r="D54" s="100" t="s">
        <v>64</v>
      </c>
      <c r="E54" s="100" t="s">
        <v>51</v>
      </c>
      <c r="F54" s="100" t="s">
        <v>87</v>
      </c>
      <c r="G54" s="100">
        <v>139</v>
      </c>
      <c r="H54" s="100">
        <v>151</v>
      </c>
      <c r="I54" s="100">
        <f t="shared" si="0"/>
        <v>164</v>
      </c>
    </row>
    <row r="55" spans="1:10">
      <c r="A55" s="100" t="s">
        <v>93</v>
      </c>
      <c r="B55" s="100" t="s">
        <v>42</v>
      </c>
      <c r="C55" s="100" t="s">
        <v>74</v>
      </c>
      <c r="D55" s="100" t="s">
        <v>64</v>
      </c>
      <c r="E55" s="100" t="s">
        <v>52</v>
      </c>
      <c r="F55" s="100" t="s">
        <v>88</v>
      </c>
      <c r="G55" s="100">
        <v>139</v>
      </c>
      <c r="H55" s="100">
        <v>87</v>
      </c>
      <c r="I55" s="100">
        <f t="shared" si="0"/>
        <v>94</v>
      </c>
    </row>
    <row r="56" spans="1:10">
      <c r="A56" s="100" t="s">
        <v>93</v>
      </c>
      <c r="B56" s="100" t="s">
        <v>42</v>
      </c>
      <c r="C56" s="100" t="s">
        <v>74</v>
      </c>
      <c r="D56" s="100" t="s">
        <v>64</v>
      </c>
      <c r="E56" s="100" t="s">
        <v>53</v>
      </c>
      <c r="F56" s="100" t="s">
        <v>89</v>
      </c>
      <c r="G56" s="100">
        <v>139</v>
      </c>
      <c r="H56" s="100">
        <v>23</v>
      </c>
      <c r="I56" s="100">
        <f t="shared" si="0"/>
        <v>25</v>
      </c>
    </row>
    <row r="57" spans="1:10">
      <c r="A57" s="103" t="s">
        <v>95</v>
      </c>
      <c r="B57" s="103" t="s">
        <v>44</v>
      </c>
      <c r="E57" s="103" t="s">
        <v>47</v>
      </c>
      <c r="F57" s="103" t="s">
        <v>75</v>
      </c>
      <c r="H57" s="103">
        <v>16</v>
      </c>
      <c r="I57" s="103">
        <f t="shared" ref="I57:I91" si="1">ROUNDUP(H57*1.08,0)</f>
        <v>18</v>
      </c>
      <c r="J57">
        <f>SUM(I57:I63)</f>
        <v>328</v>
      </c>
    </row>
    <row r="58" spans="1:10">
      <c r="A58" s="103" t="s">
        <v>95</v>
      </c>
      <c r="B58" s="103" t="s">
        <v>44</v>
      </c>
      <c r="E58" s="103" t="s">
        <v>48</v>
      </c>
      <c r="F58" s="103" t="s">
        <v>76</v>
      </c>
      <c r="H58" s="103">
        <v>46</v>
      </c>
      <c r="I58" s="103">
        <f t="shared" si="1"/>
        <v>50</v>
      </c>
    </row>
    <row r="59" spans="1:10">
      <c r="A59" s="103" t="s">
        <v>95</v>
      </c>
      <c r="B59" s="103" t="s">
        <v>44</v>
      </c>
      <c r="E59" s="103" t="s">
        <v>49</v>
      </c>
      <c r="F59" s="103" t="s">
        <v>77</v>
      </c>
      <c r="H59" s="103">
        <v>95</v>
      </c>
      <c r="I59" s="103">
        <f t="shared" si="1"/>
        <v>103</v>
      </c>
    </row>
    <row r="60" spans="1:10">
      <c r="A60" s="103" t="s">
        <v>95</v>
      </c>
      <c r="B60" s="103" t="s">
        <v>44</v>
      </c>
      <c r="E60" s="103" t="s">
        <v>50</v>
      </c>
      <c r="F60" s="103" t="s">
        <v>78</v>
      </c>
      <c r="H60" s="103">
        <v>82</v>
      </c>
      <c r="I60" s="103">
        <f t="shared" si="1"/>
        <v>89</v>
      </c>
    </row>
    <row r="61" spans="1:10">
      <c r="A61" s="103" t="s">
        <v>95</v>
      </c>
      <c r="B61" s="103" t="s">
        <v>44</v>
      </c>
      <c r="E61" s="103" t="s">
        <v>51</v>
      </c>
      <c r="F61" s="103" t="s">
        <v>79</v>
      </c>
      <c r="H61" s="103">
        <v>42</v>
      </c>
      <c r="I61" s="103">
        <f t="shared" si="1"/>
        <v>46</v>
      </c>
    </row>
    <row r="62" spans="1:10">
      <c r="A62" s="103" t="s">
        <v>95</v>
      </c>
      <c r="B62" s="103" t="s">
        <v>44</v>
      </c>
      <c r="E62" s="103" t="s">
        <v>52</v>
      </c>
      <c r="F62" s="103" t="s">
        <v>80</v>
      </c>
      <c r="H62" s="103">
        <v>14</v>
      </c>
      <c r="I62" s="103">
        <f t="shared" si="1"/>
        <v>16</v>
      </c>
    </row>
    <row r="63" spans="1:10">
      <c r="A63" s="103" t="s">
        <v>95</v>
      </c>
      <c r="B63" s="103" t="s">
        <v>44</v>
      </c>
      <c r="E63" s="103" t="s">
        <v>53</v>
      </c>
      <c r="F63" s="103" t="s">
        <v>81</v>
      </c>
      <c r="H63" s="103">
        <v>5</v>
      </c>
      <c r="I63" s="103">
        <f t="shared" si="1"/>
        <v>6</v>
      </c>
    </row>
    <row r="64" spans="1:10">
      <c r="A64" s="100" t="s">
        <v>96</v>
      </c>
      <c r="B64" s="100" t="s">
        <v>42</v>
      </c>
      <c r="E64" s="100" t="s">
        <v>47</v>
      </c>
      <c r="F64" s="100" t="s">
        <v>83</v>
      </c>
      <c r="H64" s="100">
        <v>16</v>
      </c>
      <c r="I64" s="100">
        <f t="shared" si="1"/>
        <v>18</v>
      </c>
      <c r="J64">
        <f>SUM(I64:I70)</f>
        <v>328</v>
      </c>
    </row>
    <row r="65" spans="1:10">
      <c r="A65" s="100" t="s">
        <v>96</v>
      </c>
      <c r="B65" s="100" t="s">
        <v>42</v>
      </c>
      <c r="E65" s="100" t="s">
        <v>48</v>
      </c>
      <c r="F65" s="100" t="s">
        <v>84</v>
      </c>
      <c r="H65" s="100">
        <v>46</v>
      </c>
      <c r="I65" s="100">
        <f t="shared" si="1"/>
        <v>50</v>
      </c>
    </row>
    <row r="66" spans="1:10">
      <c r="A66" s="100" t="s">
        <v>96</v>
      </c>
      <c r="B66" s="100" t="s">
        <v>42</v>
      </c>
      <c r="E66" s="100" t="s">
        <v>49</v>
      </c>
      <c r="F66" s="100" t="s">
        <v>85</v>
      </c>
      <c r="H66" s="100">
        <v>95</v>
      </c>
      <c r="I66" s="100">
        <f t="shared" si="1"/>
        <v>103</v>
      </c>
    </row>
    <row r="67" spans="1:10">
      <c r="A67" s="100" t="s">
        <v>96</v>
      </c>
      <c r="B67" s="100" t="s">
        <v>42</v>
      </c>
      <c r="E67" s="100" t="s">
        <v>50</v>
      </c>
      <c r="F67" s="100" t="s">
        <v>86</v>
      </c>
      <c r="H67" s="100">
        <v>82</v>
      </c>
      <c r="I67" s="100">
        <f t="shared" si="1"/>
        <v>89</v>
      </c>
    </row>
    <row r="68" spans="1:10">
      <c r="A68" s="100" t="s">
        <v>96</v>
      </c>
      <c r="B68" s="100" t="s">
        <v>42</v>
      </c>
      <c r="E68" s="100" t="s">
        <v>51</v>
      </c>
      <c r="F68" s="100" t="s">
        <v>87</v>
      </c>
      <c r="H68" s="100">
        <v>42</v>
      </c>
      <c r="I68" s="100">
        <f t="shared" si="1"/>
        <v>46</v>
      </c>
    </row>
    <row r="69" spans="1:10">
      <c r="A69" s="100" t="s">
        <v>96</v>
      </c>
      <c r="B69" s="100" t="s">
        <v>42</v>
      </c>
      <c r="E69" s="100" t="s">
        <v>52</v>
      </c>
      <c r="F69" s="100" t="s">
        <v>88</v>
      </c>
      <c r="H69" s="100">
        <v>14</v>
      </c>
      <c r="I69" s="100">
        <f t="shared" si="1"/>
        <v>16</v>
      </c>
    </row>
    <row r="70" spans="1:10">
      <c r="A70" s="100" t="s">
        <v>96</v>
      </c>
      <c r="B70" s="100" t="s">
        <v>42</v>
      </c>
      <c r="E70" s="100" t="s">
        <v>53</v>
      </c>
      <c r="F70" s="100" t="s">
        <v>89</v>
      </c>
      <c r="H70" s="100">
        <v>5</v>
      </c>
      <c r="I70" s="100">
        <f t="shared" si="1"/>
        <v>6</v>
      </c>
    </row>
    <row r="71" spans="1:10">
      <c r="A71" s="103" t="s">
        <v>97</v>
      </c>
      <c r="B71" s="103" t="s">
        <v>44</v>
      </c>
      <c r="E71" s="103" t="s">
        <v>47</v>
      </c>
      <c r="F71" s="103" t="s">
        <v>75</v>
      </c>
      <c r="H71" s="103">
        <v>9</v>
      </c>
      <c r="I71" s="103">
        <f t="shared" si="1"/>
        <v>10</v>
      </c>
      <c r="J71">
        <f>SUM(I71:I77)</f>
        <v>220</v>
      </c>
    </row>
    <row r="72" spans="1:10">
      <c r="A72" s="103" t="s">
        <v>97</v>
      </c>
      <c r="B72" s="103" t="s">
        <v>44</v>
      </c>
      <c r="E72" s="103" t="s">
        <v>48</v>
      </c>
      <c r="F72" s="103" t="s">
        <v>76</v>
      </c>
      <c r="H72" s="103">
        <v>26</v>
      </c>
      <c r="I72" s="103">
        <f t="shared" si="1"/>
        <v>29</v>
      </c>
    </row>
    <row r="73" spans="1:10">
      <c r="A73" s="103" t="s">
        <v>97</v>
      </c>
      <c r="B73" s="103" t="s">
        <v>44</v>
      </c>
      <c r="E73" s="103" t="s">
        <v>49</v>
      </c>
      <c r="F73" s="103" t="s">
        <v>77</v>
      </c>
      <c r="H73" s="103">
        <v>63</v>
      </c>
      <c r="I73" s="103">
        <f t="shared" si="1"/>
        <v>69</v>
      </c>
    </row>
    <row r="74" spans="1:10">
      <c r="A74" s="103" t="s">
        <v>97</v>
      </c>
      <c r="B74" s="103" t="s">
        <v>44</v>
      </c>
      <c r="E74" s="103" t="s">
        <v>50</v>
      </c>
      <c r="F74" s="103" t="s">
        <v>78</v>
      </c>
      <c r="H74" s="103">
        <v>61</v>
      </c>
      <c r="I74" s="103">
        <f t="shared" si="1"/>
        <v>66</v>
      </c>
    </row>
    <row r="75" spans="1:10">
      <c r="A75" s="103" t="s">
        <v>97</v>
      </c>
      <c r="B75" s="103" t="s">
        <v>44</v>
      </c>
      <c r="E75" s="103" t="s">
        <v>51</v>
      </c>
      <c r="F75" s="103" t="s">
        <v>79</v>
      </c>
      <c r="H75" s="103">
        <v>30</v>
      </c>
      <c r="I75" s="103">
        <f t="shared" si="1"/>
        <v>33</v>
      </c>
    </row>
    <row r="76" spans="1:10">
      <c r="A76" s="103" t="s">
        <v>97</v>
      </c>
      <c r="B76" s="103" t="s">
        <v>44</v>
      </c>
      <c r="E76" s="103" t="s">
        <v>52</v>
      </c>
      <c r="F76" s="103" t="s">
        <v>80</v>
      </c>
      <c r="H76" s="103">
        <v>8</v>
      </c>
      <c r="I76" s="103">
        <f t="shared" si="1"/>
        <v>9</v>
      </c>
    </row>
    <row r="77" spans="1:10">
      <c r="A77" s="103" t="s">
        <v>97</v>
      </c>
      <c r="B77" s="103" t="s">
        <v>44</v>
      </c>
      <c r="E77" s="103" t="s">
        <v>53</v>
      </c>
      <c r="F77" s="103" t="s">
        <v>81</v>
      </c>
      <c r="H77" s="103">
        <v>3</v>
      </c>
      <c r="I77" s="103">
        <f t="shared" si="1"/>
        <v>4</v>
      </c>
    </row>
    <row r="78" spans="1:10">
      <c r="A78" s="100" t="s">
        <v>98</v>
      </c>
      <c r="B78" s="100" t="s">
        <v>42</v>
      </c>
      <c r="E78" s="100" t="s">
        <v>47</v>
      </c>
      <c r="F78" s="100" t="s">
        <v>83</v>
      </c>
      <c r="H78" s="100">
        <v>9</v>
      </c>
      <c r="I78" s="100">
        <f t="shared" si="1"/>
        <v>10</v>
      </c>
      <c r="J78">
        <f>SUM(I78:I84)</f>
        <v>220</v>
      </c>
    </row>
    <row r="79" spans="1:10">
      <c r="A79" s="100" t="s">
        <v>98</v>
      </c>
      <c r="B79" s="100" t="s">
        <v>42</v>
      </c>
      <c r="E79" s="100" t="s">
        <v>48</v>
      </c>
      <c r="F79" s="100" t="s">
        <v>84</v>
      </c>
      <c r="H79" s="100">
        <v>26</v>
      </c>
      <c r="I79" s="100">
        <f t="shared" si="1"/>
        <v>29</v>
      </c>
    </row>
    <row r="80" spans="1:10">
      <c r="A80" s="100" t="s">
        <v>98</v>
      </c>
      <c r="B80" s="100" t="s">
        <v>42</v>
      </c>
      <c r="E80" s="100" t="s">
        <v>49</v>
      </c>
      <c r="F80" s="100" t="s">
        <v>85</v>
      </c>
      <c r="H80" s="100">
        <v>63</v>
      </c>
      <c r="I80" s="100">
        <f t="shared" si="1"/>
        <v>69</v>
      </c>
    </row>
    <row r="81" spans="1:10">
      <c r="A81" s="100" t="s">
        <v>98</v>
      </c>
      <c r="B81" s="100" t="s">
        <v>42</v>
      </c>
      <c r="E81" s="100" t="s">
        <v>50</v>
      </c>
      <c r="F81" s="100" t="s">
        <v>86</v>
      </c>
      <c r="H81" s="100">
        <v>61</v>
      </c>
      <c r="I81" s="100">
        <f t="shared" si="1"/>
        <v>66</v>
      </c>
    </row>
    <row r="82" spans="1:10">
      <c r="A82" s="100" t="s">
        <v>98</v>
      </c>
      <c r="B82" s="100" t="s">
        <v>42</v>
      </c>
      <c r="E82" s="100" t="s">
        <v>51</v>
      </c>
      <c r="F82" s="100" t="s">
        <v>87</v>
      </c>
      <c r="H82" s="100">
        <v>30</v>
      </c>
      <c r="I82" s="100">
        <f t="shared" si="1"/>
        <v>33</v>
      </c>
    </row>
    <row r="83" spans="1:10">
      <c r="A83" s="100" t="s">
        <v>98</v>
      </c>
      <c r="B83" s="100" t="s">
        <v>42</v>
      </c>
      <c r="E83" s="100" t="s">
        <v>52</v>
      </c>
      <c r="F83" s="100" t="s">
        <v>88</v>
      </c>
      <c r="H83" s="100">
        <v>8</v>
      </c>
      <c r="I83" s="100">
        <f t="shared" si="1"/>
        <v>9</v>
      </c>
    </row>
    <row r="84" spans="1:10">
      <c r="A84" s="100" t="s">
        <v>98</v>
      </c>
      <c r="B84" s="100" t="s">
        <v>42</v>
      </c>
      <c r="E84" s="100" t="s">
        <v>53</v>
      </c>
      <c r="F84" s="100" t="s">
        <v>89</v>
      </c>
      <c r="H84" s="100">
        <v>3</v>
      </c>
      <c r="I84" s="100">
        <f t="shared" si="1"/>
        <v>4</v>
      </c>
    </row>
    <row r="85" spans="1:10">
      <c r="A85" s="103" t="s">
        <v>100</v>
      </c>
      <c r="B85" s="103" t="s">
        <v>44</v>
      </c>
      <c r="E85" s="103" t="s">
        <v>47</v>
      </c>
      <c r="F85" s="103" t="s">
        <v>75</v>
      </c>
      <c r="G85" s="104"/>
      <c r="H85" s="103">
        <v>4</v>
      </c>
      <c r="I85" s="103">
        <f t="shared" si="1"/>
        <v>5</v>
      </c>
      <c r="J85">
        <f>SUM(I85:I91)</f>
        <v>274</v>
      </c>
    </row>
    <row r="86" spans="1:10">
      <c r="A86" s="103" t="s">
        <v>100</v>
      </c>
      <c r="B86" s="103" t="s">
        <v>44</v>
      </c>
      <c r="E86" s="103" t="s">
        <v>48</v>
      </c>
      <c r="F86" s="103" t="s">
        <v>76</v>
      </c>
      <c r="G86" s="104"/>
      <c r="H86" s="103">
        <v>42</v>
      </c>
      <c r="I86" s="103">
        <f t="shared" si="1"/>
        <v>46</v>
      </c>
    </row>
    <row r="87" spans="1:10">
      <c r="A87" s="103" t="s">
        <v>100</v>
      </c>
      <c r="B87" s="103" t="s">
        <v>44</v>
      </c>
      <c r="E87" s="103" t="s">
        <v>49</v>
      </c>
      <c r="F87" s="103" t="s">
        <v>77</v>
      </c>
      <c r="G87" s="104"/>
      <c r="H87" s="103">
        <v>69</v>
      </c>
      <c r="I87" s="103">
        <f t="shared" si="1"/>
        <v>75</v>
      </c>
    </row>
    <row r="88" spans="1:10">
      <c r="A88" s="103" t="s">
        <v>100</v>
      </c>
      <c r="B88" s="103" t="s">
        <v>44</v>
      </c>
      <c r="E88" s="103" t="s">
        <v>50</v>
      </c>
      <c r="F88" s="103" t="s">
        <v>78</v>
      </c>
      <c r="G88" s="104"/>
      <c r="H88" s="103">
        <v>79</v>
      </c>
      <c r="I88" s="103">
        <f t="shared" si="1"/>
        <v>86</v>
      </c>
    </row>
    <row r="89" spans="1:10">
      <c r="A89" s="103" t="s">
        <v>100</v>
      </c>
      <c r="B89" s="103" t="s">
        <v>44</v>
      </c>
      <c r="E89" s="103" t="s">
        <v>51</v>
      </c>
      <c r="F89" s="103" t="s">
        <v>79</v>
      </c>
      <c r="G89" s="104"/>
      <c r="H89" s="103">
        <v>40</v>
      </c>
      <c r="I89" s="103">
        <f t="shared" si="1"/>
        <v>44</v>
      </c>
    </row>
    <row r="90" spans="1:10">
      <c r="A90" s="103" t="s">
        <v>100</v>
      </c>
      <c r="B90" s="103" t="s">
        <v>44</v>
      </c>
      <c r="E90" s="103" t="s">
        <v>52</v>
      </c>
      <c r="F90" s="103" t="s">
        <v>80</v>
      </c>
      <c r="G90" s="104"/>
      <c r="H90" s="103">
        <v>12</v>
      </c>
      <c r="I90" s="103">
        <f t="shared" si="1"/>
        <v>13</v>
      </c>
    </row>
    <row r="91" spans="1:10">
      <c r="A91" s="103" t="s">
        <v>100</v>
      </c>
      <c r="B91" s="103" t="s">
        <v>44</v>
      </c>
      <c r="E91" s="103" t="s">
        <v>53</v>
      </c>
      <c r="F91" s="103" t="s">
        <v>81</v>
      </c>
      <c r="G91" s="104"/>
      <c r="H91" s="103">
        <v>4</v>
      </c>
      <c r="I91" s="103">
        <f t="shared" si="1"/>
        <v>5</v>
      </c>
    </row>
    <row r="92" spans="1:10">
      <c r="A92" s="100" t="s">
        <v>101</v>
      </c>
      <c r="B92" s="100" t="s">
        <v>42</v>
      </c>
      <c r="E92" s="100" t="s">
        <v>47</v>
      </c>
      <c r="F92" s="100" t="s">
        <v>83</v>
      </c>
      <c r="H92" s="100">
        <v>4</v>
      </c>
      <c r="I92" s="100">
        <f t="shared" ref="I92:I98" si="2">ROUNDUP(H92*1.08,0)</f>
        <v>5</v>
      </c>
      <c r="J92">
        <f>SUM(I92:I98)</f>
        <v>274</v>
      </c>
    </row>
    <row r="93" spans="1:10">
      <c r="A93" s="100" t="s">
        <v>101</v>
      </c>
      <c r="B93" s="100" t="s">
        <v>42</v>
      </c>
      <c r="E93" s="100" t="s">
        <v>48</v>
      </c>
      <c r="F93" s="100" t="s">
        <v>84</v>
      </c>
      <c r="H93" s="100">
        <v>42</v>
      </c>
      <c r="I93" s="100">
        <f t="shared" si="2"/>
        <v>46</v>
      </c>
    </row>
    <row r="94" spans="1:10">
      <c r="A94" s="100" t="s">
        <v>101</v>
      </c>
      <c r="B94" s="100" t="s">
        <v>42</v>
      </c>
      <c r="E94" s="100" t="s">
        <v>49</v>
      </c>
      <c r="F94" s="100" t="s">
        <v>85</v>
      </c>
      <c r="H94" s="100">
        <v>69</v>
      </c>
      <c r="I94" s="100">
        <f t="shared" si="2"/>
        <v>75</v>
      </c>
    </row>
    <row r="95" spans="1:10">
      <c r="A95" s="100" t="s">
        <v>101</v>
      </c>
      <c r="B95" s="100" t="s">
        <v>42</v>
      </c>
      <c r="E95" s="100" t="s">
        <v>50</v>
      </c>
      <c r="F95" s="100" t="s">
        <v>86</v>
      </c>
      <c r="H95" s="100">
        <v>79</v>
      </c>
      <c r="I95" s="100">
        <f t="shared" si="2"/>
        <v>86</v>
      </c>
    </row>
    <row r="96" spans="1:10">
      <c r="A96" s="100" t="s">
        <v>101</v>
      </c>
      <c r="B96" s="100" t="s">
        <v>42</v>
      </c>
      <c r="E96" s="100" t="s">
        <v>51</v>
      </c>
      <c r="F96" s="100" t="s">
        <v>87</v>
      </c>
      <c r="H96" s="100">
        <v>40</v>
      </c>
      <c r="I96" s="100">
        <f t="shared" si="2"/>
        <v>44</v>
      </c>
    </row>
    <row r="97" spans="1:9">
      <c r="A97" s="100" t="s">
        <v>101</v>
      </c>
      <c r="B97" s="100" t="s">
        <v>42</v>
      </c>
      <c r="E97" s="100" t="s">
        <v>52</v>
      </c>
      <c r="F97" s="100" t="s">
        <v>88</v>
      </c>
      <c r="H97" s="100">
        <v>12</v>
      </c>
      <c r="I97" s="100">
        <f t="shared" si="2"/>
        <v>13</v>
      </c>
    </row>
    <row r="98" spans="1:9">
      <c r="A98" s="105" t="s">
        <v>101</v>
      </c>
      <c r="B98" s="105" t="s">
        <v>42</v>
      </c>
      <c r="E98" s="105" t="s">
        <v>53</v>
      </c>
      <c r="F98" s="105" t="s">
        <v>89</v>
      </c>
      <c r="H98" s="105">
        <v>4</v>
      </c>
      <c r="I98" s="105">
        <f t="shared" si="2"/>
        <v>5</v>
      </c>
    </row>
    <row r="99" spans="1:9">
      <c r="A99" s="119" t="s">
        <v>63</v>
      </c>
      <c r="B99" s="119"/>
      <c r="C99" s="119"/>
      <c r="D99" s="119"/>
      <c r="E99" s="119"/>
      <c r="F99" s="119"/>
      <c r="G99" s="100"/>
      <c r="H99" s="100">
        <f>SUM(H15:H98)</f>
        <v>8600</v>
      </c>
      <c r="I99" s="100">
        <f>SUM(I15:I98)</f>
        <v>9330</v>
      </c>
    </row>
  </sheetData>
  <autoFilter ref="A14:J99" xr:uid="{26842D68-11D3-4952-AB59-32FBDA88EFA9}"/>
  <mergeCells count="1">
    <mergeCell ref="A99:F99"/>
  </mergeCells>
  <conditionalFormatting sqref="B14">
    <cfRule type="duplicateValues" dxfId="0" priority="1"/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1AD06A-8661-4A7B-98EB-1A03EDD7F003}">
  <dimension ref="C1:G15"/>
  <sheetViews>
    <sheetView topLeftCell="A3" workbookViewId="0">
      <selection activeCell="F19" sqref="F19"/>
    </sheetView>
  </sheetViews>
  <sheetFormatPr defaultRowHeight="14.5"/>
  <cols>
    <col min="3" max="3" width="19.1796875" customWidth="1"/>
    <col min="4" max="4" width="14.54296875" hidden="1" customWidth="1"/>
    <col min="5" max="5" width="22.453125" hidden="1" customWidth="1"/>
    <col min="6" max="6" width="13.453125" customWidth="1"/>
    <col min="7" max="7" width="19.36328125" customWidth="1"/>
    <col min="13" max="13" width="27.453125" customWidth="1"/>
  </cols>
  <sheetData>
    <row r="1" spans="3:7" ht="58.5" customHeight="1">
      <c r="C1" s="100" t="e" vm="1">
        <v>#VALUE!</v>
      </c>
      <c r="D1" s="100" t="e" vm="2">
        <v>#VALUE!</v>
      </c>
      <c r="E1" s="100" t="e" vm="3">
        <v>#VALUE!</v>
      </c>
      <c r="F1" s="100"/>
      <c r="G1" s="100"/>
    </row>
    <row r="2" spans="3:7">
      <c r="C2" s="100" t="s">
        <v>58</v>
      </c>
      <c r="D2" s="100" t="s">
        <v>59</v>
      </c>
      <c r="E2" s="100" t="s">
        <v>60</v>
      </c>
      <c r="F2" s="100" t="s">
        <v>61</v>
      </c>
      <c r="G2" s="100" t="s">
        <v>62</v>
      </c>
    </row>
    <row r="3" spans="3:7">
      <c r="C3" s="100">
        <v>1947</v>
      </c>
      <c r="D3" s="100">
        <v>116</v>
      </c>
      <c r="E3" s="100">
        <f>C3</f>
        <v>1947</v>
      </c>
      <c r="F3" s="100"/>
      <c r="G3" s="100" t="s">
        <v>73</v>
      </c>
    </row>
    <row r="4" spans="3:7">
      <c r="C4" s="100">
        <v>1733</v>
      </c>
      <c r="D4" s="100">
        <v>107</v>
      </c>
      <c r="E4" s="100">
        <f t="shared" ref="E4:E13" si="0">C4</f>
        <v>1733</v>
      </c>
      <c r="F4" s="100"/>
      <c r="G4" s="100" t="s">
        <v>82</v>
      </c>
    </row>
    <row r="5" spans="3:7">
      <c r="C5" s="100">
        <v>867</v>
      </c>
      <c r="D5" s="100"/>
      <c r="E5" s="100">
        <f t="shared" si="0"/>
        <v>867</v>
      </c>
      <c r="F5" s="100"/>
      <c r="G5" s="100" t="s">
        <v>90</v>
      </c>
    </row>
    <row r="6" spans="3:7">
      <c r="C6" s="100">
        <v>758</v>
      </c>
      <c r="D6" s="100"/>
      <c r="E6" s="100">
        <f t="shared" si="0"/>
        <v>758</v>
      </c>
      <c r="F6" s="100"/>
      <c r="G6" s="100" t="s">
        <v>91</v>
      </c>
    </row>
    <row r="7" spans="3:7">
      <c r="C7" s="100">
        <v>1299</v>
      </c>
      <c r="D7" s="100"/>
      <c r="E7" s="100">
        <f t="shared" si="0"/>
        <v>1299</v>
      </c>
      <c r="F7" s="100"/>
      <c r="G7" s="100" t="s">
        <v>92</v>
      </c>
    </row>
    <row r="8" spans="3:7">
      <c r="C8" s="100">
        <v>1082</v>
      </c>
      <c r="D8" s="100"/>
      <c r="E8" s="100">
        <f t="shared" si="0"/>
        <v>1082</v>
      </c>
      <c r="F8" s="100"/>
      <c r="G8" s="100" t="s">
        <v>93</v>
      </c>
    </row>
    <row r="9" spans="3:7">
      <c r="C9" s="100">
        <v>328</v>
      </c>
      <c r="D9" s="100">
        <v>12</v>
      </c>
      <c r="E9" s="100">
        <f t="shared" si="0"/>
        <v>328</v>
      </c>
      <c r="F9" s="100"/>
      <c r="G9" s="100" t="s">
        <v>95</v>
      </c>
    </row>
    <row r="10" spans="3:7">
      <c r="C10" s="100">
        <v>328</v>
      </c>
      <c r="D10" s="100">
        <v>12</v>
      </c>
      <c r="E10" s="100">
        <f t="shared" si="0"/>
        <v>328</v>
      </c>
      <c r="F10" s="100"/>
      <c r="G10" s="100" t="s">
        <v>96</v>
      </c>
    </row>
    <row r="11" spans="3:7">
      <c r="C11" s="100">
        <v>220</v>
      </c>
      <c r="D11" s="100">
        <v>15</v>
      </c>
      <c r="E11" s="100">
        <f t="shared" si="0"/>
        <v>220</v>
      </c>
      <c r="F11" s="100"/>
      <c r="G11" s="100" t="s">
        <v>97</v>
      </c>
    </row>
    <row r="12" spans="3:7">
      <c r="C12" s="100">
        <v>220</v>
      </c>
      <c r="D12" s="100">
        <v>15</v>
      </c>
      <c r="E12" s="100">
        <f t="shared" ref="E12" si="1">C12</f>
        <v>220</v>
      </c>
      <c r="F12" s="100"/>
      <c r="G12" s="100" t="s">
        <v>98</v>
      </c>
    </row>
    <row r="13" spans="3:7">
      <c r="C13" s="100">
        <v>274</v>
      </c>
      <c r="D13" s="100"/>
      <c r="E13" s="100">
        <f t="shared" si="0"/>
        <v>274</v>
      </c>
      <c r="F13" s="100"/>
      <c r="G13" s="100" t="s">
        <v>100</v>
      </c>
    </row>
    <row r="14" spans="3:7">
      <c r="C14" s="100">
        <v>274</v>
      </c>
      <c r="D14" s="100"/>
      <c r="E14" s="100">
        <f t="shared" ref="E14" si="2">C14</f>
        <v>274</v>
      </c>
      <c r="F14" s="100"/>
      <c r="G14" s="100" t="s">
        <v>101</v>
      </c>
    </row>
    <row r="15" spans="3:7">
      <c r="C15" s="99">
        <f>SUM(C3:C14)</f>
        <v>9330</v>
      </c>
      <c r="D15" s="99">
        <f>SUM(D3:D14)</f>
        <v>277</v>
      </c>
      <c r="E15" s="99">
        <f>SUM(E3:E14)</f>
        <v>9330</v>
      </c>
      <c r="F15" s="99">
        <f>SUM(F3:F10)</f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CF70F7-7DC7-4C66-B398-2C4CEFD5D263}">
  <dimension ref="A1:C8"/>
  <sheetViews>
    <sheetView workbookViewId="0">
      <selection activeCell="F15" sqref="F15"/>
    </sheetView>
  </sheetViews>
  <sheetFormatPr defaultRowHeight="14.5"/>
  <cols>
    <col min="1" max="1" width="10.26953125" customWidth="1"/>
  </cols>
  <sheetData>
    <row r="1" spans="1:3">
      <c r="A1" s="100" t="s">
        <v>70</v>
      </c>
      <c r="B1" s="100" t="s">
        <v>111</v>
      </c>
      <c r="C1" s="100" t="s">
        <v>43</v>
      </c>
    </row>
    <row r="2" spans="1:3">
      <c r="A2" s="103" t="s">
        <v>47</v>
      </c>
      <c r="B2" s="100">
        <v>172</v>
      </c>
      <c r="C2" s="100">
        <v>153</v>
      </c>
    </row>
    <row r="3" spans="1:3">
      <c r="A3" s="103" t="s">
        <v>48</v>
      </c>
      <c r="B3" s="100">
        <v>712</v>
      </c>
      <c r="C3" s="100">
        <v>613</v>
      </c>
    </row>
    <row r="4" spans="1:3">
      <c r="A4" s="103" t="s">
        <v>49</v>
      </c>
      <c r="B4" s="100">
        <v>1298</v>
      </c>
      <c r="C4" s="100">
        <v>1257</v>
      </c>
    </row>
    <row r="5" spans="1:3">
      <c r="A5" s="103" t="s">
        <v>50</v>
      </c>
      <c r="B5" s="100">
        <v>1327</v>
      </c>
      <c r="C5" s="100">
        <v>1261</v>
      </c>
    </row>
    <row r="6" spans="1:3">
      <c r="A6" s="103" t="s">
        <v>51</v>
      </c>
      <c r="B6" s="100">
        <v>880</v>
      </c>
      <c r="C6" s="100">
        <v>663</v>
      </c>
    </row>
    <row r="7" spans="1:3">
      <c r="A7" s="103" t="s">
        <v>52</v>
      </c>
      <c r="B7" s="100">
        <v>414</v>
      </c>
      <c r="C7" s="100">
        <v>348</v>
      </c>
    </row>
    <row r="8" spans="1:3">
      <c r="A8" s="103" t="s">
        <v>53</v>
      </c>
      <c r="B8" s="100">
        <v>132</v>
      </c>
      <c r="C8" s="100">
        <v>100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FD962EB702FD4AAE11AB5F7C60F514" ma:contentTypeVersion="17" ma:contentTypeDescription="Create a new document." ma:contentTypeScope="" ma:versionID="5d4f2f04b9940582ee4597340ec8c1a5">
  <xsd:schema xmlns:xsd="http://www.w3.org/2001/XMLSchema" xmlns:xs="http://www.w3.org/2001/XMLSchema" xmlns:p="http://schemas.microsoft.com/office/2006/metadata/properties" xmlns:ns2="4bf10b48-52f7-4ad4-b1e1-de514cec68e0" xmlns:ns3="cc099e4b-e381-4360-bcff-5e1f51ab48dc" targetNamespace="http://schemas.microsoft.com/office/2006/metadata/properties" ma:root="true" ma:fieldsID="bf084f8ade4d8f5147d2254e7ca967a8" ns2:_="" ns3:_="">
    <xsd:import namespace="4bf10b48-52f7-4ad4-b1e1-de514cec68e0"/>
    <xsd:import namespace="cc099e4b-e381-4360-bcff-5e1f51ab4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f10b48-52f7-4ad4-b1e1-de514cec6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99e4b-e381-4360-bcff-5e1f51ab4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8ac3d3e-53dc-4acf-aa98-a01bd339bdde}" ma:internalName="TaxCatchAll" ma:showField="CatchAllData" ma:web="cc099e4b-e381-4360-bcff-5e1f51ab4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c099e4b-e381-4360-bcff-5e1f51ab48dc" xsi:nil="true"/>
    <lcf76f155ced4ddcb4097134ff3c332f xmlns="4bf10b48-52f7-4ad4-b1e1-de514cec68e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ECC84614-56E7-4F88-9934-58FB3E39646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56FD499-C508-434C-904F-916B7AB345F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f10b48-52f7-4ad4-b1e1-de514cec68e0"/>
    <ds:schemaRef ds:uri="cc099e4b-e381-4360-bcff-5e1f51ab48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E2B82E7-D67A-4604-8753-BDD28E8A072E}">
  <ds:schemaRefs>
    <ds:schemaRef ds:uri="http://schemas.microsoft.com/office/2006/metadata/properties"/>
    <ds:schemaRef ds:uri="http://schemas.microsoft.com/office/infopath/2007/PartnerControls"/>
    <ds:schemaRef ds:uri="cc099e4b-e381-4360-bcff-5e1f51ab48dc"/>
    <ds:schemaRef ds:uri="4bf10b48-52f7-4ad4-b1e1-de514cec68e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PO</vt:lpstr>
      <vt:lpstr>POLYBAG STICKER</vt:lpstr>
      <vt:lpstr>DETAILS</vt:lpstr>
      <vt:lpstr>Sheet4</vt:lpstr>
      <vt:lpstr>PO!Print_Area</vt:lpstr>
      <vt:lpstr>PO!Print_Titles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Intern Sales</dc:creator>
  <cp:lastModifiedBy>Dieu Cao Thi Hong</cp:lastModifiedBy>
  <cp:lastPrinted>2023-10-18T08:10:47Z</cp:lastPrinted>
  <dcterms:created xsi:type="dcterms:W3CDTF">2020-11-11T02:21:38Z</dcterms:created>
  <dcterms:modified xsi:type="dcterms:W3CDTF">2025-04-22T06:19:59Z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0x0101001AFD962EB702FD4AAE11AB5F7C60F514</vt:lpwstr>
  </property>
  <property fmtid="{D5CDD505-2E9C-101B-9397-08002B2CF9AE}" pid="3" name="MediaServiceImageTags">
    <vt:lpwstr/>
  </property>
</Properties>
</file>