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RODD &amp; GUNN/3-SS25/2-PRODUCTION/1-CUSTOMER-ORDER/1. PO SS25/SP0455/LAYOUT/"/>
    </mc:Choice>
  </mc:AlternateContent>
  <xr:revisionPtr revIDLastSave="648" documentId="13_ncr:1_{F3D94663-5957-4CE6-A6E5-255353E7D8EA}" xr6:coauthVersionLast="47" xr6:coauthVersionMax="47" xr10:uidLastSave="{1D761CB1-DB8B-4392-9139-2B61D9103255}"/>
  <bookViews>
    <workbookView xWindow="-110" yWindow="-110" windowWidth="19420" windowHeight="10300" xr2:uid="{00000000-000D-0000-FFFF-FFFF00000000}"/>
  </bookViews>
  <sheets>
    <sheet name="PO" sheetId="2" r:id="rId1"/>
    <sheet name="PREPACK CARTON STICKER" sheetId="13" r:id="rId2"/>
    <sheet name="DETAILS" sheetId="6" r:id="rId3"/>
  </sheets>
  <definedNames>
    <definedName name="_xlnm._FilterDatabase" localSheetId="1" hidden="1">'PREPACK CARTON STICKER'!$A$3:$H$18</definedName>
    <definedName name="_xlnm.Print_Area" localSheetId="0">PO!$A$1:$N$21</definedName>
    <definedName name="_xlnm.Print_Titles" localSheetId="0">PO!$4:$10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3" l="1"/>
  <c r="G16" i="13"/>
  <c r="G15" i="13"/>
  <c r="G14" i="13"/>
  <c r="G13" i="13"/>
  <c r="G12" i="13"/>
  <c r="G11" i="13"/>
  <c r="G10" i="13"/>
  <c r="F18" i="13"/>
  <c r="G5" i="13"/>
  <c r="G6" i="13"/>
  <c r="G7" i="13"/>
  <c r="G8" i="13"/>
  <c r="G9" i="13"/>
  <c r="G4" i="13"/>
  <c r="G18" i="13" l="1"/>
  <c r="C15" i="6" l="1"/>
  <c r="K11" i="2" s="1"/>
  <c r="M11" i="2" s="1"/>
  <c r="I13" i="2" l="1"/>
  <c r="M13" i="2" l="1"/>
  <c r="K13" i="2"/>
  <c r="H7" i="2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<sst xmlns="http://schemas.openxmlformats.org/spreadsheetml/2006/main" count="144" uniqueCount="98">
  <si>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</si>
  <si>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</si>
  <si>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</si>
  <si>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</si>
  <si>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</si>
  <si>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</si>
  <si>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</si>
  <si>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</si>
  <si>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</si>
  <si>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</si>
  <si>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</si>
  <si>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</si>
  <si>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</si>
  <si>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</si>
  <si>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</si>
  <si>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</si>
  <si>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</si>
  <si>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</si>
  <si>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</si>
  <si>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</si>
  <si>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</si>
  <si>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</si>
  <si>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</si>
  <si>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</si>
  <si>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</si>
  <si>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</si>
  <si>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</si>
  <si>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</si>
  <si>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</si>
  <si>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</si>
  <si>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</si>
  <si>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</si>
  <si>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</si>
  <si>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</si>
  <si>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</si>
  <si>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X</t>
  </si>
  <si>
    <t>RODD &amp; GUNN</t>
  </si>
  <si>
    <t>SP0455</t>
  </si>
  <si>
    <t>PCS</t>
  </si>
  <si>
    <t>WHITE</t>
  </si>
  <si>
    <t>CHECKNET</t>
  </si>
  <si>
    <t>ORDER</t>
  </si>
  <si>
    <t>009194-04</t>
  </si>
  <si>
    <t>009194-01</t>
  </si>
  <si>
    <t>A</t>
  </si>
  <si>
    <t>B</t>
  </si>
  <si>
    <t>D</t>
  </si>
  <si>
    <t>C</t>
  </si>
  <si>
    <t>E</t>
  </si>
  <si>
    <t>CHECK NET</t>
  </si>
  <si>
    <t>Pre-Pack Sticker</t>
  </si>
  <si>
    <t>PO# NUMBER</t>
  </si>
  <si>
    <t>TOTAL</t>
  </si>
  <si>
    <t>SP0455 OTAGO SWEAT FOREST</t>
  </si>
  <si>
    <t>SP0455 OTAGO SWEAT ECLIPSE</t>
  </si>
  <si>
    <t>STYLE</t>
  </si>
  <si>
    <t>P001</t>
  </si>
  <si>
    <t>P002</t>
  </si>
  <si>
    <t>P003</t>
  </si>
  <si>
    <t>DIEU</t>
  </si>
  <si>
    <t>R14  SS25   G2833</t>
  </si>
  <si>
    <t>BARCODE</t>
  </si>
  <si>
    <t>071895/071896</t>
  </si>
  <si>
    <t>071902/071903</t>
  </si>
  <si>
    <t>071898/071899</t>
  </si>
  <si>
    <t>071905/071908</t>
  </si>
  <si>
    <t>071900/071901</t>
  </si>
  <si>
    <t>071911/071913</t>
  </si>
  <si>
    <t>QUANTITY</t>
  </si>
  <si>
    <t>PO#</t>
  </si>
  <si>
    <t>PRE-PACK</t>
  </si>
  <si>
    <t>9019300000266429</t>
  </si>
  <si>
    <t>9019300000266436</t>
  </si>
  <si>
    <t>9019300000266443</t>
  </si>
  <si>
    <t>9019300000266511</t>
  </si>
  <si>
    <t>9019300000266528</t>
  </si>
  <si>
    <t>9019300000266535</t>
  </si>
  <si>
    <t>072048</t>
  </si>
  <si>
    <t>072051</t>
  </si>
  <si>
    <t>P006</t>
  </si>
  <si>
    <t>9019300000284980</t>
  </si>
  <si>
    <t>P007</t>
  </si>
  <si>
    <t>9019300000284997</t>
  </si>
  <si>
    <t>9019300000285024</t>
  </si>
  <si>
    <t>9019300000285031</t>
  </si>
  <si>
    <t>072046</t>
  </si>
  <si>
    <t>P004</t>
  </si>
  <si>
    <t>9019300000284966</t>
  </si>
  <si>
    <t>P005</t>
  </si>
  <si>
    <t>9019300000284973</t>
  </si>
  <si>
    <t>072049</t>
  </si>
  <si>
    <t>9019300000285000</t>
  </si>
  <si>
    <t>9019300000285017</t>
  </si>
  <si>
    <t>072047</t>
  </si>
  <si>
    <t>072050</t>
  </si>
  <si>
    <t>PREPACK STICKER</t>
  </si>
  <si>
    <t>80mm wide x 40mm</t>
  </si>
  <si>
    <t>SS25 - DROP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</si>
</sst>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2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sz val="16"/>
      <name val="Muli"/>
    </font>
    <font>
      <b/>
      <sz val="16"/>
      <name val="Muli"/>
    </font>
    <font>
      <b/>
      <sz val="16"/>
      <color theme="1"/>
      <name val="Muli"/>
    </font>
    <font>
      <sz val="16"/>
      <color theme="1"/>
      <name val="Muli"/>
    </font>
    <font>
      <b/>
      <sz val="16"/>
      <color indexed="62"/>
      <name val="Muli"/>
    </font>
    <font>
      <u/>
      <sz val="16"/>
      <color indexed="12"/>
      <name val="Muli"/>
    </font>
    <font>
      <b/>
      <sz val="16"/>
      <color rgb="FFFF0000"/>
      <name val="Muli"/>
    </font>
    <font>
      <b/>
      <sz val="16"/>
      <color indexed="8"/>
      <name val="Muli"/>
    </font>
    <font>
      <b/>
      <u/>
      <sz val="16"/>
      <name val="Muli"/>
    </font>
    <font>
      <i/>
      <sz val="16"/>
      <name val="Muli"/>
    </font>
    <font>
      <b/>
      <i/>
      <sz val="16"/>
      <name val="Muli"/>
    </font>
    <font>
      <u/>
      <sz val="16"/>
      <name val="Muli"/>
    </font>
    <font>
      <sz val="16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Muli"/>
      <family val="2"/>
    </font>
    <font>
      <sz val="12"/>
      <color rgb="FF000000"/>
      <name val="SimSun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</borders>
  <cellStyleXfs count="14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  <xf numFmtId="0" fontId="20" fillId="0" borderId="0"/>
    <xf numFmtId="0" fontId="21" fillId="0" borderId="0"/>
    <xf numFmtId="0" fontId="21" fillId="0" borderId="0"/>
  </cellStyleXfs>
  <cellXfs count="117">
    <xf numFmtId="0" fontId="0" fillId="0" borderId="0" xfId="0"/>
    <xf numFmtId="0" fontId="6" fillId="0" borderId="6" xfId="1" applyFont="1" applyBorder="1" applyAlignment="1" applyProtection="1">
      <alignment vertical="center"/>
      <protection locked="0"/>
    </xf>
    <xf numFmtId="0" fontId="6" fillId="0" borderId="6" xfId="1" applyFont="1" applyBorder="1" applyAlignment="1" applyProtection="1">
      <alignment horizontal="left" vertical="center"/>
      <protection locked="0"/>
    </xf>
    <xf numFmtId="0" fontId="7" fillId="0" borderId="6" xfId="1" applyFont="1" applyBorder="1" applyAlignment="1" applyProtection="1">
      <alignment vertical="center" wrapText="1"/>
      <protection locked="0"/>
    </xf>
    <xf numFmtId="167" fontId="6" fillId="0" borderId="8" xfId="9" applyNumberFormat="1" applyFont="1" applyBorder="1" applyAlignment="1" applyProtection="1">
      <alignment vertical="center"/>
      <protection locked="0"/>
    </xf>
    <xf numFmtId="167" fontId="8" fillId="2" borderId="1" xfId="9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1" xfId="0" quotePrefix="1" applyFont="1" applyBorder="1" applyAlignment="1">
      <alignment horizontal="center"/>
    </xf>
    <xf numFmtId="0" fontId="6" fillId="0" borderId="7" xfId="1" applyFont="1" applyBorder="1" applyAlignment="1" applyProtection="1">
      <alignment vertical="center"/>
      <protection locked="0"/>
    </xf>
    <xf numFmtId="0" fontId="6" fillId="0" borderId="7" xfId="1" applyFont="1" applyBorder="1" applyAlignment="1" applyProtection="1">
      <alignment horizontal="left" vertical="center"/>
      <protection locked="0"/>
    </xf>
    <xf numFmtId="0" fontId="7" fillId="0" borderId="7" xfId="1" applyFont="1" applyBorder="1" applyAlignment="1" applyProtection="1">
      <alignment vertical="center" wrapText="1"/>
      <protection locked="0"/>
    </xf>
    <xf numFmtId="167" fontId="6" fillId="0" borderId="11" xfId="9" applyNumberFormat="1" applyFont="1" applyBorder="1" applyAlignment="1" applyProtection="1">
      <alignment vertical="center"/>
      <protection locked="0"/>
    </xf>
    <xf numFmtId="16" fontId="9" fillId="0" borderId="1" xfId="0" quotePrefix="1" applyNumberFormat="1" applyFont="1" applyBorder="1" applyAlignment="1">
      <alignment horizontal="center"/>
    </xf>
    <xf numFmtId="167" fontId="6" fillId="0" borderId="6" xfId="9" applyNumberFormat="1" applyFont="1" applyBorder="1" applyAlignment="1" applyProtection="1">
      <alignment vertical="center"/>
      <protection locked="0"/>
    </xf>
    <xf numFmtId="167" fontId="9" fillId="0" borderId="9" xfId="9" applyNumberFormat="1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10" fillId="4" borderId="2" xfId="0" applyFont="1" applyFill="1" applyBorder="1" applyAlignment="1">
      <alignment horizontal="left" vertical="top"/>
    </xf>
    <xf numFmtId="0" fontId="10" fillId="4" borderId="2" xfId="0" applyFont="1" applyFill="1" applyBorder="1" applyAlignment="1">
      <alignment vertical="top"/>
    </xf>
    <xf numFmtId="0" fontId="6" fillId="4" borderId="0" xfId="6" applyFont="1" applyFill="1" applyAlignment="1">
      <alignment vertical="top"/>
    </xf>
    <xf numFmtId="0" fontId="6" fillId="4" borderId="0" xfId="6" applyFont="1" applyFill="1" applyAlignment="1">
      <alignment horizontal="center" vertical="center"/>
    </xf>
    <xf numFmtId="167" fontId="6" fillId="4" borderId="8" xfId="9" quotePrefix="1" applyNumberFormat="1" applyFont="1" applyFill="1" applyBorder="1" applyAlignment="1">
      <alignment horizontal="center" vertical="center"/>
    </xf>
    <xf numFmtId="167" fontId="7" fillId="4" borderId="1" xfId="9" quotePrefix="1" applyNumberFormat="1" applyFont="1" applyFill="1" applyBorder="1" applyAlignment="1">
      <alignment horizontal="center" vertical="center"/>
    </xf>
    <xf numFmtId="15" fontId="6" fillId="4" borderId="1" xfId="2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top"/>
    </xf>
    <xf numFmtId="0" fontId="6" fillId="4" borderId="3" xfId="0" applyFont="1" applyFill="1" applyBorder="1" applyAlignment="1">
      <alignment vertical="top"/>
    </xf>
    <xf numFmtId="0" fontId="7" fillId="4" borderId="1" xfId="3" quotePrefix="1" applyFont="1" applyFill="1" applyBorder="1" applyAlignment="1">
      <alignment horizontal="center" vertical="center"/>
    </xf>
    <xf numFmtId="0" fontId="11" fillId="4" borderId="2" xfId="8" applyFont="1" applyFill="1" applyBorder="1" applyAlignment="1" applyProtection="1">
      <alignment vertical="top"/>
    </xf>
    <xf numFmtId="0" fontId="7" fillId="0" borderId="1" xfId="3" applyFont="1" applyBorder="1" applyAlignment="1">
      <alignment horizontal="center" vertical="center"/>
    </xf>
    <xf numFmtId="0" fontId="11" fillId="4" borderId="10" xfId="8" applyFont="1" applyFill="1" applyBorder="1" applyAlignment="1" applyProtection="1">
      <alignment vertical="top"/>
    </xf>
    <xf numFmtId="164" fontId="6" fillId="4" borderId="0" xfId="6" applyNumberFormat="1" applyFont="1" applyFill="1" applyAlignment="1">
      <alignment horizontal="center" vertical="center"/>
    </xf>
    <xf numFmtId="0" fontId="6" fillId="4" borderId="1" xfId="2" applyFont="1" applyFill="1" applyBorder="1" applyAlignment="1">
      <alignment horizontal="center" vertical="center"/>
    </xf>
    <xf numFmtId="0" fontId="9" fillId="0" borderId="0" xfId="0" quotePrefix="1" applyFont="1" applyAlignment="1">
      <alignment horizontal="left"/>
    </xf>
    <xf numFmtId="0" fontId="6" fillId="0" borderId="9" xfId="1" applyFont="1" applyBorder="1" applyAlignment="1" applyProtection="1">
      <alignment vertical="center"/>
      <protection locked="0"/>
    </xf>
    <xf numFmtId="0" fontId="6" fillId="0" borderId="9" xfId="1" applyFont="1" applyBorder="1" applyAlignment="1" applyProtection="1">
      <alignment horizontal="left" vertical="center"/>
      <protection locked="0"/>
    </xf>
    <xf numFmtId="0" fontId="7" fillId="0" borderId="9" xfId="1" applyFont="1" applyBorder="1" applyAlignment="1" applyProtection="1">
      <alignment vertical="center" wrapText="1"/>
      <protection locked="0"/>
    </xf>
    <xf numFmtId="167" fontId="6" fillId="0" borderId="7" xfId="9" applyNumberFormat="1" applyFont="1" applyBorder="1" applyAlignment="1" applyProtection="1">
      <alignment vertical="center"/>
      <protection locked="0"/>
    </xf>
    <xf numFmtId="0" fontId="7" fillId="6" borderId="1" xfId="6" applyFont="1" applyFill="1" applyBorder="1" applyAlignment="1">
      <alignment horizontal="center" vertical="center" wrapText="1"/>
    </xf>
    <xf numFmtId="0" fontId="7" fillId="6" borderId="1" xfId="6" applyFont="1" applyFill="1" applyBorder="1" applyAlignment="1">
      <alignment horizontal="left" vertical="center" wrapText="1"/>
    </xf>
    <xf numFmtId="0" fontId="7" fillId="6" borderId="1" xfId="6" applyFont="1" applyFill="1" applyBorder="1" applyAlignment="1">
      <alignment horizontal="center" vertical="center"/>
    </xf>
    <xf numFmtId="0" fontId="7" fillId="8" borderId="1" xfId="6" applyFont="1" applyFill="1" applyBorder="1" applyAlignment="1">
      <alignment horizontal="center" vertical="center" wrapText="1"/>
    </xf>
    <xf numFmtId="167" fontId="7" fillId="6" borderId="1" xfId="9" applyNumberFormat="1" applyFont="1" applyFill="1" applyBorder="1" applyAlignment="1">
      <alignment horizontal="center" vertical="center"/>
    </xf>
    <xf numFmtId="3" fontId="9" fillId="0" borderId="1" xfId="3" applyNumberFormat="1" applyFont="1" applyBorder="1" applyAlignment="1">
      <alignment horizontal="center" vertical="center"/>
    </xf>
    <xf numFmtId="168" fontId="9" fillId="3" borderId="1" xfId="9" applyNumberFormat="1" applyFont="1" applyFill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vertical="center" wrapText="1"/>
    </xf>
    <xf numFmtId="1" fontId="8" fillId="0" borderId="1" xfId="3" applyNumberFormat="1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0" fontId="6" fillId="7" borderId="1" xfId="2" applyFont="1" applyFill="1" applyBorder="1" applyAlignment="1">
      <alignment horizontal="center" vertical="center"/>
    </xf>
    <xf numFmtId="0" fontId="6" fillId="7" borderId="1" xfId="2" applyFont="1" applyFill="1" applyBorder="1" applyAlignment="1">
      <alignment horizontal="left" vertical="center" wrapText="1"/>
    </xf>
    <xf numFmtId="0" fontId="6" fillId="7" borderId="1" xfId="2" applyFont="1" applyFill="1" applyBorder="1" applyAlignment="1">
      <alignment horizontal="center" vertical="center" wrapText="1"/>
    </xf>
    <xf numFmtId="0" fontId="12" fillId="7" borderId="1" xfId="2" applyFont="1" applyFill="1" applyBorder="1" applyAlignment="1">
      <alignment horizontal="center" vertical="center"/>
    </xf>
    <xf numFmtId="1" fontId="13" fillId="7" borderId="1" xfId="3" applyNumberFormat="1" applyFont="1" applyFill="1" applyBorder="1" applyAlignment="1">
      <alignment horizontal="center" vertical="center" wrapText="1"/>
    </xf>
    <xf numFmtId="3" fontId="13" fillId="7" borderId="1" xfId="3" applyNumberFormat="1" applyFont="1" applyFill="1" applyBorder="1" applyAlignment="1">
      <alignment horizontal="center" vertical="center"/>
    </xf>
    <xf numFmtId="168" fontId="6" fillId="7" borderId="1" xfId="9" applyNumberFormat="1" applyFont="1" applyFill="1" applyBorder="1" applyAlignment="1">
      <alignment horizontal="center" vertical="center"/>
    </xf>
    <xf numFmtId="168" fontId="6" fillId="7" borderId="1" xfId="9" applyNumberFormat="1" applyFont="1" applyFill="1" applyBorder="1" applyAlignment="1">
      <alignment horizontal="center" vertical="center" wrapText="1"/>
    </xf>
    <xf numFmtId="166" fontId="6" fillId="7" borderId="1" xfId="5" applyNumberFormat="1" applyFont="1" applyFill="1" applyBorder="1" applyAlignment="1">
      <alignment horizontal="center" vertical="center"/>
    </xf>
    <xf numFmtId="0" fontId="6" fillId="4" borderId="0" xfId="2" applyFont="1" applyFill="1" applyAlignment="1">
      <alignment horizontal="center" vertical="center" wrapText="1"/>
    </xf>
    <xf numFmtId="0" fontId="6" fillId="4" borderId="0" xfId="2" applyFont="1" applyFill="1" applyAlignment="1">
      <alignment horizontal="left" vertical="center" wrapText="1"/>
    </xf>
    <xf numFmtId="0" fontId="14" fillId="4" borderId="0" xfId="2" applyFont="1" applyFill="1" applyAlignment="1">
      <alignment horizontal="center" vertical="center" wrapText="1"/>
    </xf>
    <xf numFmtId="3" fontId="7" fillId="5" borderId="1" xfId="2" applyNumberFormat="1" applyFont="1" applyFill="1" applyBorder="1" applyAlignment="1">
      <alignment horizontal="center" vertical="center" wrapText="1"/>
    </xf>
    <xf numFmtId="3" fontId="7" fillId="0" borderId="1" xfId="2" applyNumberFormat="1" applyFont="1" applyBorder="1" applyAlignment="1">
      <alignment horizontal="center" vertical="center" wrapText="1"/>
    </xf>
    <xf numFmtId="168" fontId="6" fillId="4" borderId="0" xfId="9" applyNumberFormat="1" applyFont="1" applyFill="1" applyAlignment="1">
      <alignment horizontal="center" vertical="center" wrapText="1"/>
    </xf>
    <xf numFmtId="168" fontId="7" fillId="5" borderId="1" xfId="9" applyNumberFormat="1" applyFont="1" applyFill="1" applyBorder="1" applyAlignment="1">
      <alignment vertical="center" wrapText="1"/>
    </xf>
    <xf numFmtId="0" fontId="6" fillId="4" borderId="0" xfId="2" applyFont="1" applyFill="1" applyAlignment="1">
      <alignment horizontal="center" vertical="center"/>
    </xf>
    <xf numFmtId="0" fontId="15" fillId="4" borderId="0" xfId="2" applyFont="1" applyFill="1" applyAlignment="1">
      <alignment horizontal="center" vertical="center"/>
    </xf>
    <xf numFmtId="14" fontId="16" fillId="4" borderId="0" xfId="2" quotePrefix="1" applyNumberFormat="1" applyFont="1" applyFill="1" applyAlignment="1">
      <alignment horizontal="left" vertical="center"/>
    </xf>
    <xf numFmtId="14" fontId="16" fillId="4" borderId="0" xfId="2" quotePrefix="1" applyNumberFormat="1" applyFont="1" applyFill="1" applyAlignment="1">
      <alignment horizontal="center" vertical="center"/>
    </xf>
    <xf numFmtId="0" fontId="7" fillId="4" borderId="0" xfId="2" applyFont="1" applyFill="1" applyAlignment="1">
      <alignment horizontal="center" vertical="center" wrapText="1"/>
    </xf>
    <xf numFmtId="167" fontId="6" fillId="4" borderId="0" xfId="9" applyNumberFormat="1" applyFont="1" applyFill="1" applyAlignment="1">
      <alignment horizontal="center" vertical="center"/>
    </xf>
    <xf numFmtId="0" fontId="14" fillId="0" borderId="0" xfId="2" applyFont="1" applyAlignment="1">
      <alignment horizontal="left" vertical="center" wrapText="1"/>
    </xf>
    <xf numFmtId="0" fontId="14" fillId="4" borderId="0" xfId="2" applyFont="1" applyFill="1" applyAlignment="1">
      <alignment horizontal="center" vertical="center"/>
    </xf>
    <xf numFmtId="0" fontId="17" fillId="4" borderId="0" xfId="2" applyFont="1" applyFill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15" fillId="0" borderId="0" xfId="1" applyFont="1" applyAlignment="1" applyProtection="1">
      <alignment vertical="center"/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15" fillId="0" borderId="0" xfId="1" applyFont="1" applyAlignment="1" applyProtection="1">
      <alignment horizontal="left" vertical="center"/>
      <protection locked="0"/>
    </xf>
    <xf numFmtId="0" fontId="16" fillId="0" borderId="0" xfId="1" applyFont="1" applyAlignment="1" applyProtection="1">
      <alignment vertical="center" wrapText="1"/>
      <protection locked="0"/>
    </xf>
    <xf numFmtId="0" fontId="6" fillId="0" borderId="0" xfId="1" applyFont="1" applyAlignment="1" applyProtection="1">
      <alignment vertical="center"/>
      <protection locked="0"/>
    </xf>
    <xf numFmtId="167" fontId="9" fillId="0" borderId="0" xfId="9" applyNumberFormat="1" applyFont="1" applyAlignment="1">
      <alignment horizontal="left"/>
    </xf>
    <xf numFmtId="0" fontId="15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>
      <alignment vertical="center" wrapText="1"/>
    </xf>
    <xf numFmtId="0" fontId="6" fillId="0" borderId="0" xfId="1" applyFont="1" applyAlignment="1">
      <alignment vertical="center"/>
    </xf>
    <xf numFmtId="15" fontId="6" fillId="0" borderId="0" xfId="1" applyNumberFormat="1" applyFont="1" applyAlignment="1" applyProtection="1">
      <alignment horizontal="left"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 applyProtection="1">
      <alignment vertical="center" wrapText="1"/>
      <protection locked="0"/>
    </xf>
    <xf numFmtId="15" fontId="6" fillId="0" borderId="0" xfId="1" applyNumberFormat="1" applyFont="1" applyAlignment="1" applyProtection="1">
      <alignment vertical="center"/>
      <protection locked="0"/>
    </xf>
    <xf numFmtId="0" fontId="8" fillId="0" borderId="0" xfId="0" applyFont="1" applyAlignment="1">
      <alignment horizontal="left" wrapText="1"/>
    </xf>
    <xf numFmtId="0" fontId="9" fillId="0" borderId="1" xfId="2" applyFont="1" applyBorder="1" applyAlignment="1">
      <alignment horizontal="center" vertical="center" wrapText="1"/>
    </xf>
    <xf numFmtId="168" fontId="6" fillId="0" borderId="1" xfId="9" applyNumberFormat="1" applyFont="1" applyFill="1" applyBorder="1" applyAlignment="1">
      <alignment horizontal="center" vertical="center"/>
    </xf>
    <xf numFmtId="166" fontId="9" fillId="0" borderId="1" xfId="5" applyNumberFormat="1" applyFont="1" applyFill="1" applyBorder="1" applyAlignment="1">
      <alignment horizontal="center" vertical="center"/>
    </xf>
    <xf numFmtId="0" fontId="6" fillId="0" borderId="6" xfId="1" applyFont="1" applyBorder="1" applyAlignment="1" applyProtection="1">
      <alignment horizontal="center" vertical="center"/>
      <protection locked="0"/>
    </xf>
    <xf numFmtId="0" fontId="6" fillId="0" borderId="7" xfId="1" applyFont="1" applyBorder="1" applyAlignment="1" applyProtection="1">
      <alignment horizontal="center" vertical="center"/>
      <protection locked="0"/>
    </xf>
    <xf numFmtId="0" fontId="7" fillId="4" borderId="2" xfId="6" applyFont="1" applyFill="1" applyBorder="1" applyAlignment="1">
      <alignment horizontal="center" vertical="center"/>
    </xf>
    <xf numFmtId="0" fontId="7" fillId="4" borderId="3" xfId="6" applyFont="1" applyFill="1" applyBorder="1" applyAlignment="1">
      <alignment horizontal="center" vertical="center"/>
    </xf>
    <xf numFmtId="0" fontId="7" fillId="4" borderId="10" xfId="6" applyFont="1" applyFill="1" applyBorder="1" applyAlignment="1">
      <alignment horizontal="center" vertical="center"/>
    </xf>
    <xf numFmtId="0" fontId="6" fillId="0" borderId="9" xfId="1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0" fontId="19" fillId="0" borderId="0" xfId="0" applyFont="1"/>
    <xf numFmtId="0" fontId="0" fillId="0" borderId="1" xfId="0" applyBorder="1"/>
    <xf numFmtId="0" fontId="0" fillId="9" borderId="1" xfId="0" applyFill="1" applyBorder="1"/>
    <xf numFmtId="0" fontId="19" fillId="0" borderId="1" xfId="0" applyFont="1" applyBorder="1"/>
    <xf numFmtId="0" fontId="0" fillId="0" borderId="1" xfId="0" quotePrefix="1" applyBorder="1"/>
    <xf numFmtId="167" fontId="14" fillId="4" borderId="0" xfId="9" applyNumberFormat="1" applyFont="1" applyFill="1" applyAlignment="1">
      <alignment horizontal="center" vertical="center"/>
    </xf>
    <xf numFmtId="0" fontId="14" fillId="0" borderId="0" xfId="2" applyFont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7" fillId="4" borderId="4" xfId="6" applyFont="1" applyFill="1" applyBorder="1" applyAlignment="1">
      <alignment horizontal="left" vertical="center" wrapText="1"/>
    </xf>
    <xf numFmtId="0" fontId="7" fillId="4" borderId="5" xfId="6" applyFont="1" applyFill="1" applyBorder="1" applyAlignment="1">
      <alignment horizontal="left" vertical="center" wrapText="1"/>
    </xf>
    <xf numFmtId="0" fontId="7" fillId="4" borderId="4" xfId="6" applyFont="1" applyFill="1" applyBorder="1" applyAlignment="1">
      <alignment horizontal="center" vertical="center"/>
    </xf>
    <xf numFmtId="0" fontId="7" fillId="4" borderId="5" xfId="6" applyFont="1" applyFill="1" applyBorder="1" applyAlignment="1">
      <alignment horizontal="center" vertical="center"/>
    </xf>
    <xf numFmtId="0" fontId="6" fillId="4" borderId="4" xfId="6" applyFont="1" applyFill="1" applyBorder="1" applyAlignment="1">
      <alignment horizontal="center" vertical="center"/>
    </xf>
    <xf numFmtId="0" fontId="6" fillId="4" borderId="5" xfId="6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left" vertical="top"/>
    </xf>
    <xf numFmtId="164" fontId="6" fillId="4" borderId="4" xfId="6" applyNumberFormat="1" applyFont="1" applyFill="1" applyBorder="1" applyAlignment="1">
      <alignment horizontal="center" vertical="center"/>
    </xf>
    <xf numFmtId="164" fontId="6" fillId="4" borderId="5" xfId="6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top"/>
    </xf>
  </cellXfs>
  <cellStyles count="14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146" xfId="10" xr:uid="{19316F18-62AE-49F2-B029-1CB7647700C7}"/>
    <cellStyle name="Normal 2" xfId="11" xr:uid="{D5D7EBA7-6BFB-4265-A99A-6314F917B5E2}"/>
    <cellStyle name="Normal 2 2" xfId="12" xr:uid="{C510D201-94D9-4288-AB15-CDFFD1773111}"/>
    <cellStyle name="Normal 2 2 4" xfId="13" xr:uid="{480EB757-6D5B-484F-AA76-F74ABAB54D05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5" Type="http://schemas.openxmlformats.org/officeDocument/2006/relationships/customXml" Target="../customXml/item3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377215</xdr:colOff>
      <xdr:row>10</xdr:row>
      <xdr:rowOff>46183</xdr:rowOff>
    </xdr:from>
    <xdr:to>
      <xdr:col>13</xdr:col>
      <xdr:colOff>2023860</xdr:colOff>
      <xdr:row>10</xdr:row>
      <xdr:rowOff>1200727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C93FA55-7AB1-CF14-021B-EA657F54EA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7760" y="6604001"/>
          <a:ext cx="1646645" cy="1154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552450</xdr:colOff>
      <xdr:row>0</xdr:row>
      <xdr:rowOff>107950</xdr:rowOff>
    </xdr:from>
    <xdr:to>
      <xdr:col>3</xdr:col>
      <xdr:colOff>32497</xdr:colOff>
      <xdr:row>0</xdr:row>
      <xdr:rowOff>1568450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0C63892-64DF-47B8-892E-91BDBDA6D8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7200" y="107950"/>
          <a:ext cx="2534397" cy="1460500"/>
        </a:xfrm>
        <a:prstGeom prst="rect">
          <a:avLst/>
        </a:prstGeom>
      </xdr:spPr>
    </xdr:pic>
    <xdr:clientData/>
  </xdr:twoCellAnchor>
  <xdr:twoCellAnchor>
    <xdr:from>
      <xdr:col>1</xdr:col>
      <xdr:colOff>63500</xdr:colOff>
      <xdr:row>0</xdr:row>
      <xdr:rowOff>457200</xdr:rowOff>
    </xdr:from>
    <xdr:to>
      <xdr:col>1</xdr:col>
      <xdr:colOff>774700</xdr:colOff>
      <xdr:row>0</xdr:row>
      <xdr:rowOff>463550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DE94B18D-8468-68AD-C21C-238FB380DC73}"/>
            </a:ext>
          </a:extLst>
        </xdr:cNvPr>
        <xdr:cNvCxnSpPr/>
      </xdr:nvCxnSpPr>
      <xdr:spPr>
        <a:xfrm flipV="1">
          <a:off x="1238250" y="457200"/>
          <a:ext cx="711200" cy="635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723900</xdr:colOff>
      <xdr:row>0</xdr:row>
      <xdr:rowOff>323850</xdr:rowOff>
    </xdr:from>
    <xdr:ext cx="550022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F79CF39-1518-7CB7-08ED-86F8836F5534}"/>
            </a:ext>
          </a:extLst>
        </xdr:cNvPr>
        <xdr:cNvSpPr txBox="1"/>
      </xdr:nvSpPr>
      <xdr:spPr>
        <a:xfrm>
          <a:off x="723900" y="323850"/>
          <a:ext cx="55002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PO (A)</a:t>
          </a:r>
        </a:p>
      </xdr:txBody>
    </xdr:sp>
    <xdr:clientData/>
  </xdr:oneCellAnchor>
  <xdr:twoCellAnchor>
    <xdr:from>
      <xdr:col>1</xdr:col>
      <xdr:colOff>44450</xdr:colOff>
      <xdr:row>0</xdr:row>
      <xdr:rowOff>673100</xdr:rowOff>
    </xdr:from>
    <xdr:to>
      <xdr:col>1</xdr:col>
      <xdr:colOff>755650</xdr:colOff>
      <xdr:row>0</xdr:row>
      <xdr:rowOff>679450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A8FAC625-477C-42DF-BFB1-511888E380A2}"/>
            </a:ext>
          </a:extLst>
        </xdr:cNvPr>
        <xdr:cNvCxnSpPr/>
      </xdr:nvCxnSpPr>
      <xdr:spPr>
        <a:xfrm flipV="1">
          <a:off x="1219200" y="673100"/>
          <a:ext cx="711200" cy="635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133350</xdr:colOff>
      <xdr:row>0</xdr:row>
      <xdr:rowOff>552450</xdr:rowOff>
    </xdr:from>
    <xdr:ext cx="1146789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8DFBC62F-7152-424E-A644-27390FE76163}"/>
            </a:ext>
          </a:extLst>
        </xdr:cNvPr>
        <xdr:cNvSpPr txBox="1"/>
      </xdr:nvSpPr>
      <xdr:spPr>
        <a:xfrm>
          <a:off x="133350" y="552450"/>
          <a:ext cx="114678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DESCRIPTION (C)</a:t>
          </a:r>
        </a:p>
      </xdr:txBody>
    </xdr:sp>
    <xdr:clientData/>
  </xdr:oneCellAnchor>
  <xdr:twoCellAnchor>
    <xdr:from>
      <xdr:col>2</xdr:col>
      <xdr:colOff>2025650</xdr:colOff>
      <xdr:row>0</xdr:row>
      <xdr:rowOff>368300</xdr:rowOff>
    </xdr:from>
    <xdr:to>
      <xdr:col>3</xdr:col>
      <xdr:colOff>533400</xdr:colOff>
      <xdr:row>0</xdr:row>
      <xdr:rowOff>374650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BFE37E10-F1B2-40E8-9357-4CEC88951746}"/>
            </a:ext>
          </a:extLst>
        </xdr:cNvPr>
        <xdr:cNvCxnSpPr/>
      </xdr:nvCxnSpPr>
      <xdr:spPr>
        <a:xfrm flipH="1" flipV="1">
          <a:off x="4051300" y="368300"/>
          <a:ext cx="711200" cy="635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3</xdr:col>
      <xdr:colOff>520700</xdr:colOff>
      <xdr:row>0</xdr:row>
      <xdr:rowOff>247650</xdr:rowOff>
    </xdr:from>
    <xdr:ext cx="910314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5E0AC453-1BF9-495F-966C-59964D5D6D46}"/>
            </a:ext>
          </a:extLst>
        </xdr:cNvPr>
        <xdr:cNvSpPr txBox="1"/>
      </xdr:nvSpPr>
      <xdr:spPr>
        <a:xfrm>
          <a:off x="4749800" y="247650"/>
          <a:ext cx="91031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PREPACK (D)</a:t>
          </a:r>
        </a:p>
      </xdr:txBody>
    </xdr:sp>
    <xdr:clientData/>
  </xdr:oneCellAnchor>
  <xdr:twoCellAnchor>
    <xdr:from>
      <xdr:col>2</xdr:col>
      <xdr:colOff>1511300</xdr:colOff>
      <xdr:row>0</xdr:row>
      <xdr:rowOff>1206500</xdr:rowOff>
    </xdr:from>
    <xdr:to>
      <xdr:col>3</xdr:col>
      <xdr:colOff>660400</xdr:colOff>
      <xdr:row>0</xdr:row>
      <xdr:rowOff>1212850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DCCE7F02-0273-4283-B246-3FB11408B8BC}"/>
            </a:ext>
          </a:extLst>
        </xdr:cNvPr>
        <xdr:cNvCxnSpPr/>
      </xdr:nvCxnSpPr>
      <xdr:spPr>
        <a:xfrm flipH="1" flipV="1">
          <a:off x="3536950" y="1206500"/>
          <a:ext cx="1352550" cy="635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3</xdr:col>
      <xdr:colOff>673100</xdr:colOff>
      <xdr:row>0</xdr:row>
      <xdr:rowOff>1079500</xdr:rowOff>
    </xdr:from>
    <xdr:ext cx="892360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E99AD530-3476-4FBF-AD9C-3235E6FAD412}"/>
            </a:ext>
          </a:extLst>
        </xdr:cNvPr>
        <xdr:cNvSpPr txBox="1"/>
      </xdr:nvSpPr>
      <xdr:spPr>
        <a:xfrm>
          <a:off x="4902200" y="1079500"/>
          <a:ext cx="89236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PREPACK (E)</a:t>
          </a:r>
        </a:p>
      </xdr:txBody>
    </xdr:sp>
    <xdr:clientData/>
  </xdr:one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60"/>
  <sheetViews>
    <sheetView tabSelected="1" view="pageBreakPreview" zoomScale="55" zoomScaleNormal="70" zoomScaleSheetLayoutView="55" zoomScalePageLayoutView="55" workbookViewId="0">
      <selection activeCell="M11" sqref="M11"/>
    </sheetView>
  </sheetViews>
  <sheetFormatPr defaultColWidth="9.26953125" defaultRowHeight="24"/>
  <cols>
    <col min="1" max="1" width="27" style="97" customWidth="1"/>
    <col min="2" max="2" width="14.54296875" style="7" customWidth="1"/>
    <col min="3" max="3" width="28.7265625" style="7" customWidth="1"/>
    <col min="4" max="4" width="27.54296875" style="7" customWidth="1"/>
    <col min="5" max="5" width="21.453125" style="7" customWidth="1"/>
    <col min="6" max="6" width="20.1796875" style="7" customWidth="1"/>
    <col min="7" max="7" width="18.26953125" style="87" customWidth="1"/>
    <col min="8" max="8" width="9.26953125" style="7"/>
    <col min="9" max="9" width="16.453125" style="7" customWidth="1"/>
    <col min="10" max="10" width="12.26953125" style="7" customWidth="1"/>
    <col min="11" max="11" width="18" style="7" customWidth="1"/>
    <col min="12" max="12" width="25.81640625" style="79" customWidth="1"/>
    <col min="13" max="13" width="27.7265625" style="79" customWidth="1"/>
    <col min="14" max="14" width="31.81640625" style="7" customWidth="1"/>
    <col min="15" max="15" width="13.26953125" style="7" bestFit="1" customWidth="1"/>
    <col min="16" max="16" width="13.7265625" style="7" bestFit="1" customWidth="1"/>
    <col min="17" max="16384" width="9.26953125" style="7"/>
  </cols>
  <sheetData>
    <row r="1" spans="1:19" ht="28.5" customHeight="1">
      <c r="A1" s="91"/>
      <c r="B1" s="1"/>
      <c r="C1" s="2"/>
      <c r="D1" s="1"/>
      <c r="E1" s="1"/>
      <c r="F1" s="1"/>
      <c r="G1" s="3"/>
      <c r="H1" s="1"/>
      <c r="I1" s="1"/>
      <c r="J1" s="1"/>
      <c r="K1" s="1"/>
      <c r="L1" s="4"/>
      <c r="M1" s="5" t="s">
        <v>0</v>
      </c>
      <c r="N1" s="6" t="s">
        <v>34</v>
      </c>
    </row>
    <row r="2" spans="1:19" ht="28.5" customHeight="1">
      <c r="A2" s="91"/>
      <c r="B2" s="1"/>
      <c r="C2" s="2"/>
      <c r="D2" s="1"/>
      <c r="E2" s="1"/>
      <c r="F2" s="1"/>
      <c r="G2" s="3"/>
      <c r="H2" s="1"/>
      <c r="I2" s="1"/>
      <c r="J2" s="1"/>
      <c r="K2" s="1"/>
      <c r="L2" s="4"/>
      <c r="M2" s="5" t="s">
        <v>1</v>
      </c>
      <c r="N2" s="8" t="s">
        <v>2</v>
      </c>
    </row>
    <row r="3" spans="1:19" ht="28.5" customHeight="1">
      <c r="A3" s="92"/>
      <c r="B3" s="9"/>
      <c r="C3" s="10"/>
      <c r="D3" s="9"/>
      <c r="E3" s="9"/>
      <c r="F3" s="9"/>
      <c r="G3" s="11"/>
      <c r="H3" s="9"/>
      <c r="I3" s="9"/>
      <c r="J3" s="9"/>
      <c r="K3" s="9"/>
      <c r="L3" s="12"/>
      <c r="M3" s="5" t="s">
        <v>4</v>
      </c>
      <c r="N3" s="13">
        <v>1</v>
      </c>
    </row>
    <row r="4" spans="1:19" ht="10.15" customHeight="1">
      <c r="A4" s="91"/>
      <c r="B4" s="1"/>
      <c r="C4" s="2"/>
      <c r="D4" s="1"/>
      <c r="E4" s="1"/>
      <c r="F4" s="9"/>
      <c r="G4" s="11"/>
      <c r="H4" s="9"/>
      <c r="I4" s="9"/>
      <c r="J4" s="1"/>
      <c r="K4" s="1"/>
      <c r="L4" s="14"/>
      <c r="M4" s="15"/>
      <c r="N4" s="16"/>
    </row>
    <row r="5" spans="1:19" ht="30.75" customHeight="1">
      <c r="A5" s="93" t="s">
        <v>5</v>
      </c>
      <c r="C5" s="17" t="s">
        <v>40</v>
      </c>
      <c r="D5" s="18"/>
      <c r="E5" s="19"/>
      <c r="F5" s="107" t="s">
        <v>6</v>
      </c>
      <c r="G5" s="108"/>
      <c r="H5" s="109" t="s">
        <v>36</v>
      </c>
      <c r="I5" s="110"/>
      <c r="J5" s="20"/>
      <c r="K5" s="20"/>
      <c r="L5" s="21"/>
      <c r="M5" s="22" t="s">
        <v>7</v>
      </c>
      <c r="N5" s="23">
        <v>45761</v>
      </c>
    </row>
    <row r="6" spans="1:19" ht="30.75" customHeight="1">
      <c r="A6" s="94" t="s">
        <v>8</v>
      </c>
      <c r="B6" s="24"/>
      <c r="D6" s="25"/>
      <c r="E6" s="19"/>
      <c r="F6" s="107" t="s">
        <v>9</v>
      </c>
      <c r="G6" s="108"/>
      <c r="H6" s="111" t="s">
        <v>97</v>
      </c>
      <c r="I6" s="112"/>
      <c r="J6" s="20"/>
      <c r="K6" s="20"/>
      <c r="L6" s="21"/>
      <c r="M6" s="22" t="s">
        <v>10</v>
      </c>
      <c r="N6" s="26"/>
    </row>
    <row r="7" spans="1:19" ht="30.75" customHeight="1">
      <c r="A7" s="94" t="s">
        <v>11</v>
      </c>
      <c r="B7" s="116"/>
      <c r="C7" s="116"/>
      <c r="D7" s="27"/>
      <c r="E7" s="19"/>
      <c r="F7" s="107" t="s">
        <v>12</v>
      </c>
      <c r="G7" s="108"/>
      <c r="H7" s="114">
        <f>N5+10</f>
        <v>45771</v>
      </c>
      <c r="I7" s="115"/>
      <c r="J7" s="20"/>
      <c r="K7" s="20"/>
      <c r="L7" s="21"/>
      <c r="M7" s="22" t="s">
        <v>13</v>
      </c>
      <c r="N7" s="28" t="s">
        <v>60</v>
      </c>
    </row>
    <row r="8" spans="1:19" ht="30.75" customHeight="1">
      <c r="A8" s="95" t="s">
        <v>14</v>
      </c>
      <c r="B8" s="113"/>
      <c r="C8" s="113"/>
      <c r="D8" s="29"/>
      <c r="E8" s="19"/>
      <c r="F8" s="107" t="s">
        <v>15</v>
      </c>
      <c r="G8" s="108"/>
      <c r="H8" s="114">
        <v>45839</v>
      </c>
      <c r="I8" s="115"/>
      <c r="J8" s="30"/>
      <c r="K8" s="30"/>
      <c r="L8" s="21"/>
      <c r="M8" s="22" t="s">
        <v>16</v>
      </c>
      <c r="N8" s="31" t="s">
        <v>59</v>
      </c>
      <c r="O8" s="32"/>
      <c r="P8" s="32"/>
    </row>
    <row r="9" spans="1:19" ht="5.65" customHeight="1">
      <c r="A9" s="96"/>
      <c r="B9" s="33"/>
      <c r="C9" s="34"/>
      <c r="D9" s="33"/>
      <c r="E9" s="9"/>
      <c r="F9" s="33"/>
      <c r="G9" s="35"/>
      <c r="H9" s="33"/>
      <c r="I9" s="33"/>
      <c r="J9" s="9"/>
      <c r="K9" s="9"/>
      <c r="L9" s="36"/>
      <c r="M9" s="15"/>
      <c r="N9" s="16"/>
    </row>
    <row r="10" spans="1:19" ht="96">
      <c r="A10" s="37" t="s">
        <v>17</v>
      </c>
      <c r="B10" s="37" t="s">
        <v>18</v>
      </c>
      <c r="C10" s="38" t="s">
        <v>19</v>
      </c>
      <c r="D10" s="37" t="s">
        <v>20</v>
      </c>
      <c r="E10" s="37" t="s">
        <v>21</v>
      </c>
      <c r="F10" s="39" t="s">
        <v>22</v>
      </c>
      <c r="G10" s="37" t="s">
        <v>23</v>
      </c>
      <c r="H10" s="39" t="s">
        <v>24</v>
      </c>
      <c r="I10" s="40" t="s">
        <v>25</v>
      </c>
      <c r="J10" s="40" t="s">
        <v>26</v>
      </c>
      <c r="K10" s="40" t="s">
        <v>27</v>
      </c>
      <c r="L10" s="41" t="s">
        <v>28</v>
      </c>
      <c r="M10" s="41" t="s">
        <v>29</v>
      </c>
      <c r="N10" s="39" t="s">
        <v>3</v>
      </c>
      <c r="R10" s="32"/>
      <c r="S10" s="32"/>
    </row>
    <row r="11" spans="1:19" ht="98.15" customHeight="1">
      <c r="A11" s="88" t="s">
        <v>37</v>
      </c>
      <c r="B11" s="88"/>
      <c r="C11" s="88" t="s">
        <v>95</v>
      </c>
      <c r="D11" s="44" t="s">
        <v>96</v>
      </c>
      <c r="E11" s="45" t="s">
        <v>49</v>
      </c>
      <c r="F11" s="44" t="s">
        <v>35</v>
      </c>
      <c r="G11" s="46" t="s">
        <v>39</v>
      </c>
      <c r="H11" s="47" t="s">
        <v>38</v>
      </c>
      <c r="I11" s="98">
        <v>277</v>
      </c>
      <c r="J11" s="42">
        <v>0</v>
      </c>
      <c r="K11" s="42">
        <f t="shared" ref="K11" si="0">I11-J11</f>
        <v>277</v>
      </c>
      <c r="L11" s="89"/>
      <c r="M11" s="43">
        <f t="shared" ref="M11" si="1">K11*L11</f>
        <v>0</v>
      </c>
      <c r="N11" s="90"/>
    </row>
    <row r="12" spans="1:19" ht="21.75" customHeight="1">
      <c r="A12" s="48"/>
      <c r="B12" s="48"/>
      <c r="C12" s="49"/>
      <c r="D12" s="50"/>
      <c r="E12" s="50"/>
      <c r="F12" s="51"/>
      <c r="G12" s="52"/>
      <c r="H12" s="48"/>
      <c r="I12" s="53"/>
      <c r="J12" s="53"/>
      <c r="K12" s="53"/>
      <c r="L12" s="54"/>
      <c r="M12" s="55"/>
      <c r="N12" s="56"/>
    </row>
    <row r="13" spans="1:19" ht="33.65" customHeight="1">
      <c r="A13" s="57"/>
      <c r="B13" s="57"/>
      <c r="C13" s="58"/>
      <c r="D13" s="57"/>
      <c r="E13" s="57"/>
      <c r="F13" s="57"/>
      <c r="G13" s="59"/>
      <c r="H13" s="71" t="s">
        <v>30</v>
      </c>
      <c r="I13" s="60">
        <f>SUM(I11:I12)</f>
        <v>277</v>
      </c>
      <c r="J13" s="61"/>
      <c r="K13" s="60">
        <f>SUM(K11:K12)</f>
        <v>277</v>
      </c>
      <c r="L13" s="62"/>
      <c r="M13" s="63">
        <f>SUM(M11:M12)</f>
        <v>0</v>
      </c>
      <c r="N13" s="64"/>
    </row>
    <row r="14" spans="1:19" ht="21.75" customHeight="1">
      <c r="A14" s="65"/>
      <c r="B14" s="65"/>
      <c r="C14" s="66"/>
      <c r="D14" s="67"/>
      <c r="E14" s="67"/>
      <c r="F14" s="67"/>
      <c r="G14" s="68"/>
      <c r="H14" s="64"/>
      <c r="I14" s="64"/>
      <c r="J14" s="64"/>
      <c r="K14" s="64"/>
      <c r="L14" s="69"/>
      <c r="M14" s="69"/>
      <c r="N14" s="64"/>
    </row>
    <row r="15" spans="1:19" ht="21.75" customHeight="1">
      <c r="A15" s="105" t="s">
        <v>31</v>
      </c>
      <c r="B15" s="105"/>
      <c r="C15" s="70"/>
      <c r="D15" s="71"/>
      <c r="E15" s="106" t="s">
        <v>32</v>
      </c>
      <c r="F15" s="106"/>
      <c r="G15" s="106"/>
      <c r="H15" s="72"/>
      <c r="I15" s="73"/>
      <c r="J15" s="73"/>
      <c r="K15" s="73"/>
      <c r="L15" s="104" t="s">
        <v>33</v>
      </c>
      <c r="M15" s="104"/>
      <c r="N15" s="64"/>
    </row>
    <row r="16" spans="1:19" ht="21.75" customHeight="1">
      <c r="A16" s="80"/>
      <c r="B16" s="75"/>
      <c r="C16" s="76"/>
      <c r="D16" s="74"/>
      <c r="E16" s="74"/>
      <c r="F16" s="74"/>
      <c r="G16" s="77"/>
      <c r="H16" s="78"/>
      <c r="I16" s="78"/>
      <c r="J16" s="78"/>
    </row>
    <row r="17" spans="1:10" ht="21.75" customHeight="1">
      <c r="A17" s="80"/>
      <c r="B17" s="75"/>
      <c r="C17" s="76"/>
      <c r="D17" s="74"/>
      <c r="E17" s="74"/>
      <c r="F17" s="74"/>
      <c r="G17" s="77"/>
      <c r="H17" s="78"/>
      <c r="I17" s="78"/>
      <c r="J17" s="78"/>
    </row>
    <row r="18" spans="1:10" ht="21.75" customHeight="1">
      <c r="A18" s="80"/>
      <c r="B18" s="76"/>
      <c r="C18" s="76"/>
      <c r="D18" s="74"/>
      <c r="E18" s="74"/>
      <c r="F18" s="74"/>
      <c r="G18" s="81"/>
      <c r="H18" s="82"/>
      <c r="I18" s="74"/>
      <c r="J18" s="78"/>
    </row>
    <row r="19" spans="1:10" ht="21.75" customHeight="1">
      <c r="A19" s="84"/>
      <c r="B19" s="83"/>
      <c r="C19" s="75"/>
      <c r="D19" s="78"/>
      <c r="E19" s="84"/>
      <c r="F19" s="84"/>
      <c r="G19" s="85"/>
      <c r="H19" s="86"/>
      <c r="I19" s="86"/>
      <c r="J19" s="78"/>
    </row>
    <row r="20" spans="1:10" ht="21.75" customHeight="1"/>
    <row r="21" spans="1:10" ht="21.75" customHeight="1"/>
    <row r="22" spans="1:10" ht="21.75" customHeight="1"/>
    <row r="23" spans="1:10" ht="21.75" customHeight="1"/>
    <row r="24" spans="1:10" ht="21.75" customHeight="1"/>
    <row r="25" spans="1:10" ht="21.75" customHeight="1"/>
    <row r="26" spans="1:10" ht="21.75" customHeight="1"/>
    <row r="27" spans="1:10" ht="21.75" customHeight="1"/>
    <row r="28" spans="1:10" ht="21.75" customHeight="1"/>
    <row r="29" spans="1:10" ht="21.75" customHeight="1"/>
    <row r="30" spans="1:10" ht="21.75" customHeight="1"/>
    <row r="31" spans="1:10" ht="21.75" customHeight="1"/>
    <row r="32" spans="1:10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3.25" customHeight="1"/>
    <row r="58" ht="23.25" customHeight="1"/>
    <row r="59" ht="23.25" customHeight="1"/>
    <row r="60" ht="23.25" customHeight="1"/>
  </sheetData>
  <mergeCells count="13">
    <mergeCell ref="L15:M15"/>
    <mergeCell ref="A15:B15"/>
    <mergeCell ref="E15:G15"/>
    <mergeCell ref="F5:G5"/>
    <mergeCell ref="H5:I5"/>
    <mergeCell ref="F6:G6"/>
    <mergeCell ref="H6:I6"/>
    <mergeCell ref="B8:C8"/>
    <mergeCell ref="F8:G8"/>
    <mergeCell ref="H8:I8"/>
    <mergeCell ref="B7:C7"/>
    <mergeCell ref="F7:G7"/>
    <mergeCell ref="H7:I7"/>
  </mergeCells>
  <phoneticPr fontId="5" type="noConversion"/>
  <printOptions horizontalCentered="1"/>
  <pageMargins left="0.25" right="0.25" top="1.0416666666666701" bottom="0.75" header="0.3" footer="0.3"/>
  <pageSetup paperSize="9" scale="33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DBCBC-815C-4E54-8CDB-5668F7A96023}">
  <dimension ref="A1:G18"/>
  <sheetViews>
    <sheetView workbookViewId="0">
      <selection activeCell="I16" sqref="I16"/>
    </sheetView>
  </sheetViews>
  <sheetFormatPr defaultRowHeight="14.5"/>
  <cols>
    <col min="1" max="1" width="16.81640625" customWidth="1"/>
    <col min="2" max="2" width="12.1796875" customWidth="1"/>
    <col min="3" max="3" width="31.54296875" customWidth="1"/>
    <col min="4" max="4" width="15.54296875" customWidth="1"/>
    <col min="5" max="5" width="24" customWidth="1"/>
    <col min="6" max="6" width="12.453125" customWidth="1"/>
  </cols>
  <sheetData>
    <row r="1" spans="1:7" ht="137.5" customHeight="1"/>
    <row r="2" spans="1:7" ht="21" customHeight="1">
      <c r="A2" t="s">
        <v>44</v>
      </c>
      <c r="B2" t="s">
        <v>45</v>
      </c>
      <c r="C2" t="s">
        <v>47</v>
      </c>
      <c r="D2" t="s">
        <v>46</v>
      </c>
      <c r="E2" t="s">
        <v>48</v>
      </c>
    </row>
    <row r="3" spans="1:7" s="99" customFormat="1">
      <c r="A3" s="102" t="s">
        <v>69</v>
      </c>
      <c r="B3" s="102" t="s">
        <v>55</v>
      </c>
      <c r="C3" s="102" t="s">
        <v>19</v>
      </c>
      <c r="D3" s="102" t="s">
        <v>70</v>
      </c>
      <c r="E3" s="102" t="s">
        <v>61</v>
      </c>
      <c r="F3" s="102" t="s">
        <v>68</v>
      </c>
      <c r="G3" s="102" t="s">
        <v>41</v>
      </c>
    </row>
    <row r="4" spans="1:7">
      <c r="A4" s="100" t="s">
        <v>62</v>
      </c>
      <c r="B4" s="100" t="s">
        <v>43</v>
      </c>
      <c r="C4" s="100" t="s">
        <v>54</v>
      </c>
      <c r="D4" s="100" t="s">
        <v>56</v>
      </c>
      <c r="E4" s="100" t="s">
        <v>71</v>
      </c>
      <c r="F4" s="100">
        <v>14</v>
      </c>
      <c r="G4" s="100">
        <f>ROUNDUP(F4*1.08,0)</f>
        <v>16</v>
      </c>
    </row>
    <row r="5" spans="1:7">
      <c r="A5" s="100" t="s">
        <v>62</v>
      </c>
      <c r="B5" s="100" t="s">
        <v>43</v>
      </c>
      <c r="C5" s="100" t="s">
        <v>54</v>
      </c>
      <c r="D5" s="100" t="s">
        <v>57</v>
      </c>
      <c r="E5" s="100" t="s">
        <v>72</v>
      </c>
      <c r="F5" s="100">
        <v>32</v>
      </c>
      <c r="G5" s="100">
        <f t="shared" ref="G5:G9" si="0">ROUNDUP(F5*1.08,0)</f>
        <v>35</v>
      </c>
    </row>
    <row r="6" spans="1:7">
      <c r="A6" s="100" t="s">
        <v>62</v>
      </c>
      <c r="B6" s="100" t="s">
        <v>43</v>
      </c>
      <c r="C6" s="100" t="s">
        <v>54</v>
      </c>
      <c r="D6" s="100" t="s">
        <v>58</v>
      </c>
      <c r="E6" s="100" t="s">
        <v>73</v>
      </c>
      <c r="F6" s="100">
        <v>60</v>
      </c>
      <c r="G6" s="100">
        <f t="shared" si="0"/>
        <v>65</v>
      </c>
    </row>
    <row r="7" spans="1:7">
      <c r="A7" s="100" t="s">
        <v>63</v>
      </c>
      <c r="B7" s="100" t="s">
        <v>42</v>
      </c>
      <c r="C7" s="100" t="s">
        <v>53</v>
      </c>
      <c r="D7" s="100" t="s">
        <v>56</v>
      </c>
      <c r="E7" s="100" t="s">
        <v>74</v>
      </c>
      <c r="F7" s="100">
        <v>13</v>
      </c>
      <c r="G7" s="100">
        <f t="shared" si="0"/>
        <v>15</v>
      </c>
    </row>
    <row r="8" spans="1:7">
      <c r="A8" s="100" t="s">
        <v>63</v>
      </c>
      <c r="B8" s="100" t="s">
        <v>42</v>
      </c>
      <c r="C8" s="100" t="s">
        <v>53</v>
      </c>
      <c r="D8" s="100" t="s">
        <v>57</v>
      </c>
      <c r="E8" s="100" t="s">
        <v>75</v>
      </c>
      <c r="F8" s="100">
        <v>27</v>
      </c>
      <c r="G8" s="100">
        <f t="shared" si="0"/>
        <v>30</v>
      </c>
    </row>
    <row r="9" spans="1:7">
      <c r="A9" s="100" t="s">
        <v>63</v>
      </c>
      <c r="B9" s="100" t="s">
        <v>42</v>
      </c>
      <c r="C9" s="100" t="s">
        <v>53</v>
      </c>
      <c r="D9" s="100" t="s">
        <v>58</v>
      </c>
      <c r="E9" s="100" t="s">
        <v>76</v>
      </c>
      <c r="F9" s="100">
        <v>57</v>
      </c>
      <c r="G9" s="100">
        <f t="shared" si="0"/>
        <v>62</v>
      </c>
    </row>
    <row r="10" spans="1:7">
      <c r="A10" s="103" t="s">
        <v>77</v>
      </c>
      <c r="B10" s="100" t="s">
        <v>43</v>
      </c>
      <c r="C10" s="100" t="s">
        <v>54</v>
      </c>
      <c r="D10" s="100" t="s">
        <v>79</v>
      </c>
      <c r="E10" s="100" t="s">
        <v>80</v>
      </c>
      <c r="F10" s="100">
        <v>4</v>
      </c>
      <c r="G10" s="100">
        <f>ROUNDUP(F10*1.08,0)+1</f>
        <v>6</v>
      </c>
    </row>
    <row r="11" spans="1:7">
      <c r="A11" s="103" t="s">
        <v>77</v>
      </c>
      <c r="B11" s="100" t="s">
        <v>43</v>
      </c>
      <c r="C11" s="100" t="s">
        <v>54</v>
      </c>
      <c r="D11" s="100" t="s">
        <v>81</v>
      </c>
      <c r="E11" s="100" t="s">
        <v>82</v>
      </c>
      <c r="F11" s="100">
        <v>4</v>
      </c>
      <c r="G11" s="100">
        <f>ROUNDUP(F11*1.08,0)+1</f>
        <v>6</v>
      </c>
    </row>
    <row r="12" spans="1:7">
      <c r="A12" s="103" t="s">
        <v>78</v>
      </c>
      <c r="B12" s="100" t="s">
        <v>42</v>
      </c>
      <c r="C12" s="100" t="s">
        <v>53</v>
      </c>
      <c r="D12" s="100" t="s">
        <v>79</v>
      </c>
      <c r="E12" s="100" t="s">
        <v>83</v>
      </c>
      <c r="F12" s="100">
        <v>4</v>
      </c>
      <c r="G12" s="100">
        <f>ROUNDUP(F12*1.08,0)+1</f>
        <v>6</v>
      </c>
    </row>
    <row r="13" spans="1:7">
      <c r="A13" s="103" t="s">
        <v>78</v>
      </c>
      <c r="B13" s="100" t="s">
        <v>42</v>
      </c>
      <c r="C13" s="100" t="s">
        <v>53</v>
      </c>
      <c r="D13" s="100" t="s">
        <v>81</v>
      </c>
      <c r="E13" s="100" t="s">
        <v>84</v>
      </c>
      <c r="F13" s="100">
        <v>4</v>
      </c>
      <c r="G13" s="100">
        <f>ROUNDUP(F13*1.08,0)+1</f>
        <v>6</v>
      </c>
    </row>
    <row r="14" spans="1:7">
      <c r="A14" s="103" t="s">
        <v>85</v>
      </c>
      <c r="B14" s="100" t="s">
        <v>43</v>
      </c>
      <c r="C14" s="100" t="s">
        <v>54</v>
      </c>
      <c r="D14" s="100" t="s">
        <v>86</v>
      </c>
      <c r="E14" s="100" t="s">
        <v>87</v>
      </c>
      <c r="F14" s="100">
        <v>4</v>
      </c>
      <c r="G14" s="100">
        <f>ROUNDUP(F14*1.08,0)+1</f>
        <v>6</v>
      </c>
    </row>
    <row r="15" spans="1:7">
      <c r="A15" s="103" t="s">
        <v>85</v>
      </c>
      <c r="B15" s="100" t="s">
        <v>43</v>
      </c>
      <c r="C15" s="100" t="s">
        <v>54</v>
      </c>
      <c r="D15" s="100" t="s">
        <v>88</v>
      </c>
      <c r="E15" s="100" t="s">
        <v>89</v>
      </c>
      <c r="F15" s="100">
        <v>7</v>
      </c>
      <c r="G15" s="100">
        <f>ROUNDUP(F15*1.08,0)+1</f>
        <v>9</v>
      </c>
    </row>
    <row r="16" spans="1:7">
      <c r="A16" s="103" t="s">
        <v>90</v>
      </c>
      <c r="B16" s="100" t="s">
        <v>42</v>
      </c>
      <c r="C16" s="100" t="s">
        <v>53</v>
      </c>
      <c r="D16" s="100" t="s">
        <v>86</v>
      </c>
      <c r="E16" s="100" t="s">
        <v>91</v>
      </c>
      <c r="F16" s="100">
        <v>4</v>
      </c>
      <c r="G16" s="100">
        <f>ROUNDUP(F16*1.08,0)+1</f>
        <v>6</v>
      </c>
    </row>
    <row r="17" spans="1:7">
      <c r="A17" s="103" t="s">
        <v>90</v>
      </c>
      <c r="B17" s="100" t="s">
        <v>42</v>
      </c>
      <c r="C17" s="100" t="s">
        <v>53</v>
      </c>
      <c r="D17" s="100" t="s">
        <v>88</v>
      </c>
      <c r="E17" s="100" t="s">
        <v>92</v>
      </c>
      <c r="F17" s="100">
        <v>7</v>
      </c>
      <c r="G17" s="100">
        <f>ROUNDUP(F17*1.08,0)+1</f>
        <v>9</v>
      </c>
    </row>
    <row r="18" spans="1:7">
      <c r="A18" s="101" t="s">
        <v>52</v>
      </c>
      <c r="B18" s="101"/>
      <c r="C18" s="101"/>
      <c r="D18" s="101"/>
      <c r="E18" s="101"/>
      <c r="F18" s="101">
        <f>SUM(F4:F17)</f>
        <v>241</v>
      </c>
      <c r="G18" s="101">
        <f>SUM(G4:G17)</f>
        <v>277</v>
      </c>
    </row>
  </sheetData>
  <autoFilter ref="A3:H18" xr:uid="{5EADBCBC-815C-4E54-8CDB-5668F7A96023}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AD06A-8661-4A7B-98EB-1A03EDD7F003}">
  <dimension ref="C1:D15"/>
  <sheetViews>
    <sheetView workbookViewId="0">
      <selection activeCell="G6" sqref="G6"/>
    </sheetView>
  </sheetViews>
  <sheetFormatPr defaultRowHeight="14.5"/>
  <cols>
    <col min="3" max="3" width="14.54296875" customWidth="1"/>
    <col min="4" max="4" width="19.36328125" customWidth="1"/>
    <col min="10" max="10" width="27.453125" customWidth="1"/>
  </cols>
  <sheetData>
    <row r="1" spans="3:4" ht="58.5" customHeight="1">
      <c r="C1" s="100" t="e" vm="1">
        <v>#VALUE!</v>
      </c>
      <c r="D1" s="100"/>
    </row>
    <row r="2" spans="3:4">
      <c r="C2" s="100" t="s">
        <v>50</v>
      </c>
      <c r="D2" s="100" t="s">
        <v>51</v>
      </c>
    </row>
    <row r="3" spans="3:4">
      <c r="C3" s="100">
        <v>116</v>
      </c>
      <c r="D3" s="100" t="s">
        <v>62</v>
      </c>
    </row>
    <row r="4" spans="3:4">
      <c r="C4" s="100">
        <v>107</v>
      </c>
      <c r="D4" s="100" t="s">
        <v>63</v>
      </c>
    </row>
    <row r="5" spans="3:4">
      <c r="C5" s="100"/>
      <c r="D5" s="100" t="s">
        <v>64</v>
      </c>
    </row>
    <row r="6" spans="3:4">
      <c r="C6" s="100"/>
      <c r="D6" s="100" t="s">
        <v>65</v>
      </c>
    </row>
    <row r="7" spans="3:4">
      <c r="C7" s="100"/>
      <c r="D7" s="100" t="s">
        <v>66</v>
      </c>
    </row>
    <row r="8" spans="3:4">
      <c r="C8" s="100"/>
      <c r="D8" s="100" t="s">
        <v>67</v>
      </c>
    </row>
    <row r="9" spans="3:4">
      <c r="C9" s="100">
        <v>12</v>
      </c>
      <c r="D9" s="100" t="s">
        <v>77</v>
      </c>
    </row>
    <row r="10" spans="3:4">
      <c r="C10" s="100">
        <v>12</v>
      </c>
      <c r="D10" s="100" t="s">
        <v>78</v>
      </c>
    </row>
    <row r="11" spans="3:4">
      <c r="C11" s="100">
        <v>15</v>
      </c>
      <c r="D11" s="100" t="s">
        <v>85</v>
      </c>
    </row>
    <row r="12" spans="3:4">
      <c r="C12" s="100">
        <v>15</v>
      </c>
      <c r="D12" s="100" t="s">
        <v>90</v>
      </c>
    </row>
    <row r="13" spans="3:4">
      <c r="C13" s="100"/>
      <c r="D13" s="100" t="s">
        <v>93</v>
      </c>
    </row>
    <row r="14" spans="3:4">
      <c r="C14" s="100"/>
      <c r="D14" s="100" t="s">
        <v>94</v>
      </c>
    </row>
    <row r="15" spans="3:4">
      <c r="C15" s="99">
        <f>SUM(C3:C14)</f>
        <v>277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CC84614-56E7-4F88-9934-58FB3E3964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6FD499-C508-434C-904F-916B7AB345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E2B82E7-D67A-4604-8753-BDD28E8A072E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PO</vt:lpstr>
      <vt:lpstr>PREPACK CARTON STICKER</vt:lpstr>
      <vt:lpstr>DETAILS</vt:lpstr>
      <vt:lpstr>PO!Print_Area</vt:lpstr>
      <vt:lpstr>PO!Print_Titles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Dieu Cao Thi Hong</cp:lastModifiedBy>
  <cp:lastPrinted>2023-10-18T08:10:47Z</cp:lastPrinted>
  <dcterms:created xsi:type="dcterms:W3CDTF">2020-11-11T02:21:38Z</dcterms:created>
  <dcterms:modified xsi:type="dcterms:W3CDTF">2025-04-22T07:17:13Z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