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OLLING STONES/2 -SS25/1-SAMPLE/2-STYLE-FILE/1. TECH PACK/1.EMBROIDERED CHAMBRAY SHORTS (R15-SR1)/"/>
    </mc:Choice>
  </mc:AlternateContent>
  <xr:revisionPtr revIDLastSave="89" documentId="8_{3A2E2584-079F-41A8-958B-4D04C2C4BC15}" xr6:coauthVersionLast="47" xr6:coauthVersionMax="47" xr10:uidLastSave="{55A1C1D8-7F82-4FB6-9E99-FE65D69578AE}"/>
  <bookViews>
    <workbookView xWindow="-120" yWindow="-120" windowWidth="20730" windowHeight="11040" firstSheet="1" activeTab="2" xr2:uid="{1E88A1E5-478C-420A-8B64-C53070593EB3}"/>
  </bookViews>
  <sheets>
    <sheet name="SKETCH" sheetId="1" r:id="rId1"/>
    <sheet name="HOW TO MEASURE" sheetId="7" r:id="rId2"/>
    <sheet name="CONSTRUCTION DETAILS" sheetId="9" r:id="rId3"/>
    <sheet name="BOM-DO NOT USE" sheetId="11" state="hidden" r:id="rId4"/>
    <sheet name="SPECS - SAMPLE EVAL." sheetId="10" r:id="rId5"/>
    <sheet name="GRADED SPECS" sheetId="8" r:id="rId6"/>
    <sheet name="do not use  PLUS GRADED SPECS" sheetId="12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8" l="1"/>
  <c r="H24" i="8"/>
  <c r="L24" i="8"/>
  <c r="M24" i="8" s="1"/>
  <c r="G25" i="8"/>
  <c r="H25" i="8"/>
  <c r="L25" i="8"/>
  <c r="M25" i="8" s="1"/>
  <c r="N25" i="8" s="1"/>
  <c r="O25" i="8" s="1"/>
  <c r="P25" i="8" s="1"/>
  <c r="Q25" i="8" s="1"/>
  <c r="G26" i="8"/>
  <c r="H26" i="8"/>
  <c r="L26" i="8"/>
  <c r="M26" i="8" s="1"/>
  <c r="N26" i="8" s="1"/>
  <c r="O26" i="8" s="1"/>
  <c r="P26" i="8" s="1"/>
  <c r="Q26" i="8" s="1"/>
  <c r="J3" i="9"/>
  <c r="K25" i="8" l="1"/>
  <c r="J25" i="8" s="1"/>
  <c r="I25" i="8" s="1"/>
  <c r="K26" i="8"/>
  <c r="J26" i="8" s="1"/>
  <c r="I26" i="8" s="1"/>
  <c r="K24" i="8"/>
  <c r="J24" i="8" s="1"/>
  <c r="I24" i="8" s="1"/>
  <c r="N24" i="8"/>
  <c r="O24" i="8" s="1"/>
  <c r="P24" i="8" s="1"/>
  <c r="Q24" i="8" s="1"/>
  <c r="C5" i="12"/>
  <c r="C5" i="8"/>
  <c r="C5" i="10"/>
  <c r="C5" i="11"/>
  <c r="C5" i="9"/>
  <c r="C5" i="7"/>
  <c r="H23" i="12" l="1"/>
  <c r="I23" i="12" s="1"/>
  <c r="J23" i="12" s="1"/>
  <c r="K23" i="12" s="1"/>
  <c r="L14" i="8"/>
  <c r="M14" i="8" s="1"/>
  <c r="N14" i="8" s="1"/>
  <c r="O14" i="8" s="1"/>
  <c r="P14" i="8" s="1"/>
  <c r="Q14" i="8" s="1"/>
  <c r="L13" i="8"/>
  <c r="M13" i="8" s="1"/>
  <c r="N13" i="8" s="1"/>
  <c r="O13" i="8" s="1"/>
  <c r="P13" i="8" s="1"/>
  <c r="Q13" i="8" s="1"/>
  <c r="H12" i="12"/>
  <c r="I12" i="12" s="1"/>
  <c r="J12" i="12" s="1"/>
  <c r="K12" i="12" s="1"/>
  <c r="L8" i="8"/>
  <c r="M8" i="8" s="1"/>
  <c r="N8" i="8" s="1"/>
  <c r="O8" i="8" s="1"/>
  <c r="P8" i="8" s="1"/>
  <c r="Q8" i="8" s="1"/>
  <c r="H58" i="12"/>
  <c r="H59" i="12"/>
  <c r="H60" i="12"/>
  <c r="H61" i="12"/>
  <c r="H62" i="12"/>
  <c r="H63" i="12"/>
  <c r="H64" i="12"/>
  <c r="H50" i="12"/>
  <c r="H51" i="12"/>
  <c r="H52" i="12"/>
  <c r="H53" i="12"/>
  <c r="H54" i="12"/>
  <c r="H55" i="12"/>
  <c r="H56" i="12"/>
  <c r="H57" i="12"/>
  <c r="H42" i="12"/>
  <c r="H43" i="12"/>
  <c r="H44" i="12"/>
  <c r="H45" i="12"/>
  <c r="H46" i="12"/>
  <c r="H47" i="12"/>
  <c r="H48" i="12"/>
  <c r="H49" i="12"/>
  <c r="H35" i="12"/>
  <c r="H36" i="12"/>
  <c r="H37" i="12"/>
  <c r="H38" i="12"/>
  <c r="H39" i="12"/>
  <c r="H40" i="12"/>
  <c r="H41" i="12"/>
  <c r="H27" i="12"/>
  <c r="H28" i="12"/>
  <c r="H29" i="12"/>
  <c r="H30" i="12"/>
  <c r="H31" i="12"/>
  <c r="H32" i="12"/>
  <c r="H33" i="12"/>
  <c r="H34" i="12"/>
  <c r="H25" i="12"/>
  <c r="I25" i="12" s="1"/>
  <c r="J25" i="12" s="1"/>
  <c r="K25" i="12" s="1"/>
  <c r="H26" i="12"/>
  <c r="I26" i="12" s="1"/>
  <c r="J26" i="12" s="1"/>
  <c r="K26" i="12" s="1"/>
  <c r="H21" i="12"/>
  <c r="I21" i="12" s="1"/>
  <c r="J21" i="12" s="1"/>
  <c r="K21" i="12" s="1"/>
  <c r="H22" i="12"/>
  <c r="I22" i="12" s="1"/>
  <c r="J22" i="12" s="1"/>
  <c r="K22" i="12" s="1"/>
  <c r="H24" i="12"/>
  <c r="I24" i="12" s="1"/>
  <c r="J24" i="12" s="1"/>
  <c r="K24" i="12" s="1"/>
  <c r="H18" i="12"/>
  <c r="I18" i="12" s="1"/>
  <c r="J18" i="12" s="1"/>
  <c r="K18" i="12" s="1"/>
  <c r="H19" i="12"/>
  <c r="I19" i="12" s="1"/>
  <c r="J19" i="12" s="1"/>
  <c r="K19" i="12" s="1"/>
  <c r="H20" i="12"/>
  <c r="I20" i="12" s="1"/>
  <c r="J20" i="12" s="1"/>
  <c r="K20" i="12" s="1"/>
  <c r="H13" i="12"/>
  <c r="I13" i="12" s="1"/>
  <c r="J13" i="12" s="1"/>
  <c r="K13" i="12" s="1"/>
  <c r="H14" i="12"/>
  <c r="I14" i="12" s="1"/>
  <c r="J14" i="12" s="1"/>
  <c r="K14" i="12" s="1"/>
  <c r="H15" i="12"/>
  <c r="I15" i="12" s="1"/>
  <c r="J15" i="12" s="1"/>
  <c r="K15" i="12" s="1"/>
  <c r="H16" i="12"/>
  <c r="I16" i="12" s="1"/>
  <c r="J16" i="12" s="1"/>
  <c r="K16" i="12" s="1"/>
  <c r="H17" i="12"/>
  <c r="I17" i="12" s="1"/>
  <c r="J17" i="12" s="1"/>
  <c r="K17" i="12" s="1"/>
  <c r="H9" i="12"/>
  <c r="H10" i="12"/>
  <c r="I10" i="12" s="1"/>
  <c r="J10" i="12" s="1"/>
  <c r="K10" i="12" s="1"/>
  <c r="H11" i="12"/>
  <c r="I11" i="12" s="1"/>
  <c r="J11" i="12" s="1"/>
  <c r="K11" i="12" s="1"/>
  <c r="H8" i="12"/>
  <c r="I8" i="12" s="1"/>
  <c r="J8" i="12" s="1"/>
  <c r="K8" i="12" s="1"/>
  <c r="H7" i="12"/>
  <c r="G64" i="12"/>
  <c r="F64" i="12"/>
  <c r="B64" i="12"/>
  <c r="A64" i="12"/>
  <c r="G63" i="12"/>
  <c r="F63" i="12"/>
  <c r="B63" i="12"/>
  <c r="A63" i="12"/>
  <c r="G62" i="12"/>
  <c r="F62" i="12"/>
  <c r="B62" i="12"/>
  <c r="A62" i="12"/>
  <c r="G61" i="12"/>
  <c r="F61" i="12"/>
  <c r="B61" i="12"/>
  <c r="A61" i="12"/>
  <c r="G60" i="12"/>
  <c r="F60" i="12"/>
  <c r="B60" i="12"/>
  <c r="A60" i="12"/>
  <c r="G59" i="12"/>
  <c r="F59" i="12"/>
  <c r="B59" i="12"/>
  <c r="A59" i="12"/>
  <c r="G58" i="12"/>
  <c r="F58" i="12"/>
  <c r="B58" i="12"/>
  <c r="A58" i="12"/>
  <c r="G57" i="12"/>
  <c r="F57" i="12"/>
  <c r="B57" i="12"/>
  <c r="A57" i="12"/>
  <c r="G56" i="12"/>
  <c r="F56" i="12"/>
  <c r="B56" i="12"/>
  <c r="A56" i="12"/>
  <c r="G55" i="12"/>
  <c r="F55" i="12"/>
  <c r="B55" i="12"/>
  <c r="A55" i="12"/>
  <c r="G54" i="12"/>
  <c r="F54" i="12"/>
  <c r="B54" i="12"/>
  <c r="A54" i="12"/>
  <c r="G53" i="12"/>
  <c r="F53" i="12"/>
  <c r="B53" i="12"/>
  <c r="A53" i="12"/>
  <c r="G52" i="12"/>
  <c r="F52" i="12"/>
  <c r="B52" i="12"/>
  <c r="A52" i="12"/>
  <c r="G51" i="12"/>
  <c r="F51" i="12"/>
  <c r="B51" i="12"/>
  <c r="A51" i="12"/>
  <c r="G50" i="12"/>
  <c r="F50" i="12"/>
  <c r="B50" i="12"/>
  <c r="A50" i="12"/>
  <c r="G49" i="12"/>
  <c r="F49" i="12"/>
  <c r="B49" i="12"/>
  <c r="A49" i="12"/>
  <c r="G48" i="12"/>
  <c r="F48" i="12"/>
  <c r="B48" i="12"/>
  <c r="A48" i="12"/>
  <c r="G47" i="12"/>
  <c r="F47" i="12"/>
  <c r="B47" i="12"/>
  <c r="A47" i="12"/>
  <c r="G46" i="12"/>
  <c r="F46" i="12"/>
  <c r="B46" i="12"/>
  <c r="A46" i="12"/>
  <c r="G45" i="12"/>
  <c r="F45" i="12"/>
  <c r="B45" i="12"/>
  <c r="A45" i="12"/>
  <c r="G44" i="12"/>
  <c r="F44" i="12"/>
  <c r="B44" i="12"/>
  <c r="A44" i="12"/>
  <c r="G43" i="12"/>
  <c r="F43" i="12"/>
  <c r="B43" i="12"/>
  <c r="A43" i="12"/>
  <c r="G42" i="12"/>
  <c r="F42" i="12"/>
  <c r="B42" i="12"/>
  <c r="A42" i="12"/>
  <c r="G41" i="12"/>
  <c r="F41" i="12"/>
  <c r="B41" i="12"/>
  <c r="A41" i="12"/>
  <c r="G40" i="12"/>
  <c r="F40" i="12"/>
  <c r="B40" i="12"/>
  <c r="A40" i="12"/>
  <c r="G39" i="12"/>
  <c r="F39" i="12"/>
  <c r="B39" i="12"/>
  <c r="A39" i="12"/>
  <c r="G38" i="12"/>
  <c r="F38" i="12"/>
  <c r="B38" i="12"/>
  <c r="A38" i="12"/>
  <c r="G37" i="12"/>
  <c r="F37" i="12"/>
  <c r="B37" i="12"/>
  <c r="A37" i="12"/>
  <c r="G36" i="12"/>
  <c r="F36" i="12"/>
  <c r="B36" i="12"/>
  <c r="A36" i="12"/>
  <c r="G35" i="12"/>
  <c r="F35" i="12"/>
  <c r="B35" i="12"/>
  <c r="A35" i="12"/>
  <c r="G34" i="12"/>
  <c r="F34" i="12"/>
  <c r="B34" i="12"/>
  <c r="A34" i="12"/>
  <c r="G33" i="12"/>
  <c r="F33" i="12"/>
  <c r="B33" i="12"/>
  <c r="A33" i="12"/>
  <c r="G32" i="12"/>
  <c r="F32" i="12"/>
  <c r="B32" i="12"/>
  <c r="A32" i="12"/>
  <c r="G31" i="12"/>
  <c r="F31" i="12"/>
  <c r="B31" i="12"/>
  <c r="A31" i="12"/>
  <c r="G30" i="12"/>
  <c r="F30" i="12"/>
  <c r="B30" i="12"/>
  <c r="A30" i="12"/>
  <c r="G29" i="12"/>
  <c r="F29" i="12"/>
  <c r="B29" i="12"/>
  <c r="A29" i="12"/>
  <c r="G28" i="12"/>
  <c r="F28" i="12"/>
  <c r="B28" i="12"/>
  <c r="A28" i="12"/>
  <c r="G27" i="12"/>
  <c r="F27" i="12"/>
  <c r="B27" i="12"/>
  <c r="A27" i="12"/>
  <c r="G26" i="12"/>
  <c r="F26" i="12"/>
  <c r="B26" i="12"/>
  <c r="A26" i="12"/>
  <c r="G25" i="12"/>
  <c r="F25" i="12"/>
  <c r="B25" i="12"/>
  <c r="A25" i="12"/>
  <c r="G24" i="12"/>
  <c r="F24" i="12"/>
  <c r="B24" i="12"/>
  <c r="A24" i="12"/>
  <c r="G23" i="12"/>
  <c r="F23" i="12"/>
  <c r="B23" i="12"/>
  <c r="A23" i="12"/>
  <c r="G22" i="12"/>
  <c r="F22" i="12"/>
  <c r="B22" i="12"/>
  <c r="A22" i="12"/>
  <c r="G21" i="12"/>
  <c r="F21" i="12"/>
  <c r="B21" i="12"/>
  <c r="A21" i="12"/>
  <c r="G20" i="12"/>
  <c r="F20" i="12"/>
  <c r="B20" i="12"/>
  <c r="A20" i="12"/>
  <c r="G19" i="12"/>
  <c r="F19" i="12"/>
  <c r="B19" i="12"/>
  <c r="A19" i="12"/>
  <c r="G18" i="12"/>
  <c r="F18" i="12"/>
  <c r="B18" i="12"/>
  <c r="A18" i="12"/>
  <c r="G17" i="12"/>
  <c r="F17" i="12"/>
  <c r="B17" i="12"/>
  <c r="A17" i="12"/>
  <c r="G16" i="12"/>
  <c r="F16" i="12"/>
  <c r="B16" i="12"/>
  <c r="A16" i="12"/>
  <c r="G15" i="12"/>
  <c r="F15" i="12"/>
  <c r="B15" i="12"/>
  <c r="A15" i="12"/>
  <c r="G14" i="12"/>
  <c r="F14" i="12"/>
  <c r="B14" i="12"/>
  <c r="A14" i="12"/>
  <c r="G13" i="12"/>
  <c r="F13" i="12"/>
  <c r="B13" i="12"/>
  <c r="A13" i="12"/>
  <c r="G12" i="12"/>
  <c r="F12" i="12"/>
  <c r="B12" i="12"/>
  <c r="A12" i="12"/>
  <c r="G11" i="12"/>
  <c r="F11" i="12"/>
  <c r="B11" i="12"/>
  <c r="A11" i="12"/>
  <c r="G10" i="12"/>
  <c r="F10" i="12"/>
  <c r="B10" i="12"/>
  <c r="A10" i="12"/>
  <c r="G9" i="12"/>
  <c r="F9" i="12"/>
  <c r="B9" i="12"/>
  <c r="A9" i="12"/>
  <c r="G8" i="12"/>
  <c r="F8" i="12"/>
  <c r="B8" i="12"/>
  <c r="A8" i="12"/>
  <c r="A7" i="12"/>
  <c r="G6" i="12"/>
  <c r="F6" i="12"/>
  <c r="B6" i="12"/>
  <c r="A6" i="12"/>
  <c r="J5" i="12"/>
  <c r="N4" i="12"/>
  <c r="J4" i="12"/>
  <c r="B4" i="12"/>
  <c r="J3" i="12"/>
  <c r="B3" i="12"/>
  <c r="J2" i="12"/>
  <c r="B2" i="12"/>
  <c r="L23" i="8"/>
  <c r="L20" i="8"/>
  <c r="M20" i="8" s="1"/>
  <c r="N20" i="8" s="1"/>
  <c r="O20" i="8" s="1"/>
  <c r="P20" i="8" s="1"/>
  <c r="Q20" i="8" s="1"/>
  <c r="L21" i="8"/>
  <c r="L22" i="8"/>
  <c r="L16" i="8"/>
  <c r="L17" i="8"/>
  <c r="L18" i="8"/>
  <c r="L19" i="8"/>
  <c r="K19" i="8" s="1"/>
  <c r="L9" i="8"/>
  <c r="M9" i="8" s="1"/>
  <c r="N9" i="8" s="1"/>
  <c r="O9" i="8" s="1"/>
  <c r="P9" i="8" s="1"/>
  <c r="Q9" i="8" s="1"/>
  <c r="L10" i="8"/>
  <c r="L11" i="8"/>
  <c r="L12" i="8"/>
  <c r="L15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8" i="8"/>
  <c r="G23" i="8"/>
  <c r="G19" i="8"/>
  <c r="G20" i="8"/>
  <c r="G21" i="8"/>
  <c r="G22" i="8"/>
  <c r="G14" i="8"/>
  <c r="G15" i="8"/>
  <c r="G16" i="8"/>
  <c r="G17" i="8"/>
  <c r="G18" i="8"/>
  <c r="G9" i="8"/>
  <c r="G10" i="8"/>
  <c r="G11" i="8"/>
  <c r="G12" i="8"/>
  <c r="G13" i="8"/>
  <c r="G8" i="8"/>
  <c r="B26" i="8"/>
  <c r="B27" i="8"/>
  <c r="B28" i="8"/>
  <c r="B29" i="8"/>
  <c r="B30" i="8"/>
  <c r="B31" i="8"/>
  <c r="B32" i="8"/>
  <c r="B23" i="8"/>
  <c r="B24" i="8"/>
  <c r="B25" i="8"/>
  <c r="B16" i="8"/>
  <c r="B17" i="8"/>
  <c r="B18" i="8"/>
  <c r="B19" i="8"/>
  <c r="B20" i="8"/>
  <c r="B21" i="8"/>
  <c r="B22" i="8"/>
  <c r="B10" i="8"/>
  <c r="B11" i="8"/>
  <c r="B12" i="8"/>
  <c r="B13" i="8"/>
  <c r="B14" i="8"/>
  <c r="B15" i="8"/>
  <c r="B9" i="8"/>
  <c r="B8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10" i="8"/>
  <c r="A11" i="8"/>
  <c r="A12" i="8"/>
  <c r="A13" i="8"/>
  <c r="A14" i="8"/>
  <c r="A15" i="8"/>
  <c r="A16" i="8"/>
  <c r="A17" i="8"/>
  <c r="A9" i="8"/>
  <c r="A8" i="8"/>
  <c r="L7" i="8"/>
  <c r="A7" i="8"/>
  <c r="H6" i="8"/>
  <c r="G6" i="8"/>
  <c r="B6" i="8"/>
  <c r="A6" i="8"/>
  <c r="J5" i="11"/>
  <c r="N4" i="11"/>
  <c r="J4" i="11"/>
  <c r="B4" i="11"/>
  <c r="J3" i="11"/>
  <c r="B3" i="11"/>
  <c r="J2" i="11"/>
  <c r="B2" i="11"/>
  <c r="K5" i="10"/>
  <c r="O4" i="10"/>
  <c r="K4" i="10"/>
  <c r="B4" i="10"/>
  <c r="K3" i="10"/>
  <c r="B3" i="10"/>
  <c r="K2" i="10"/>
  <c r="B2" i="10"/>
  <c r="J5" i="9"/>
  <c r="N4" i="9"/>
  <c r="J4" i="9"/>
  <c r="B4" i="9"/>
  <c r="B3" i="9"/>
  <c r="J2" i="9"/>
  <c r="B2" i="9"/>
  <c r="K17" i="8" l="1"/>
  <c r="J17" i="8" s="1"/>
  <c r="I17" i="8" s="1"/>
  <c r="M17" i="8"/>
  <c r="N17" i="8" s="1"/>
  <c r="O17" i="8" s="1"/>
  <c r="P17" i="8" s="1"/>
  <c r="Q17" i="8" s="1"/>
  <c r="M16" i="8"/>
  <c r="N16" i="8" s="1"/>
  <c r="O16" i="8" s="1"/>
  <c r="P16" i="8" s="1"/>
  <c r="Q16" i="8" s="1"/>
  <c r="K16" i="8"/>
  <c r="J16" i="8" s="1"/>
  <c r="I16" i="8" s="1"/>
  <c r="M22" i="8"/>
  <c r="N22" i="8" s="1"/>
  <c r="O22" i="8" s="1"/>
  <c r="P22" i="8" s="1"/>
  <c r="Q22" i="8" s="1"/>
  <c r="K22" i="8"/>
  <c r="J22" i="8" s="1"/>
  <c r="I22" i="8" s="1"/>
  <c r="K21" i="8"/>
  <c r="J21" i="8" s="1"/>
  <c r="I21" i="8" s="1"/>
  <c r="M21" i="8"/>
  <c r="N21" i="8" s="1"/>
  <c r="O21" i="8" s="1"/>
  <c r="P21" i="8" s="1"/>
  <c r="Q21" i="8" s="1"/>
  <c r="K11" i="8"/>
  <c r="J11" i="8" s="1"/>
  <c r="I11" i="8" s="1"/>
  <c r="M11" i="8"/>
  <c r="N11" i="8" s="1"/>
  <c r="O11" i="8" s="1"/>
  <c r="P11" i="8" s="1"/>
  <c r="Q11" i="8" s="1"/>
  <c r="K15" i="8"/>
  <c r="J15" i="8" s="1"/>
  <c r="I15" i="8" s="1"/>
  <c r="M15" i="8"/>
  <c r="N15" i="8" s="1"/>
  <c r="O15" i="8" s="1"/>
  <c r="P15" i="8" s="1"/>
  <c r="Q15" i="8" s="1"/>
  <c r="M19" i="8"/>
  <c r="J19" i="8"/>
  <c r="I19" i="8" s="1"/>
  <c r="M18" i="8"/>
  <c r="N18" i="8" s="1"/>
  <c r="O18" i="8" s="1"/>
  <c r="P18" i="8" s="1"/>
  <c r="Q18" i="8" s="1"/>
  <c r="K18" i="8"/>
  <c r="J18" i="8" s="1"/>
  <c r="I18" i="8" s="1"/>
  <c r="K13" i="8"/>
  <c r="J13" i="8" s="1"/>
  <c r="I13" i="8" s="1"/>
  <c r="K14" i="8"/>
  <c r="J14" i="8" s="1"/>
  <c r="I14" i="8" s="1"/>
  <c r="K8" i="8"/>
  <c r="J8" i="8" s="1"/>
  <c r="I8" i="8" s="1"/>
  <c r="K10" i="8"/>
  <c r="J10" i="8" s="1"/>
  <c r="I10" i="8" s="1"/>
  <c r="M10" i="8"/>
  <c r="N10" i="8" s="1"/>
  <c r="O10" i="8" s="1"/>
  <c r="P10" i="8" s="1"/>
  <c r="Q10" i="8" s="1"/>
  <c r="I9" i="12"/>
  <c r="J9" i="12" s="1"/>
  <c r="K9" i="12" s="1"/>
  <c r="K23" i="8"/>
  <c r="J23" i="8" s="1"/>
  <c r="I23" i="8" s="1"/>
  <c r="M23" i="8"/>
  <c r="N23" i="8" s="1"/>
  <c r="O23" i="8" s="1"/>
  <c r="P23" i="8" s="1"/>
  <c r="Q23" i="8" s="1"/>
  <c r="M12" i="8"/>
  <c r="N12" i="8" s="1"/>
  <c r="O12" i="8" s="1"/>
  <c r="P12" i="8" s="1"/>
  <c r="Q12" i="8" s="1"/>
  <c r="K12" i="8"/>
  <c r="J12" i="8" s="1"/>
  <c r="I12" i="8" s="1"/>
  <c r="K9" i="8"/>
  <c r="J9" i="8" s="1"/>
  <c r="I9" i="8" s="1"/>
  <c r="K20" i="8"/>
  <c r="J20" i="8" s="1"/>
  <c r="I20" i="8" s="1"/>
  <c r="N19" i="8" l="1"/>
  <c r="O19" i="8" s="1"/>
  <c r="K5" i="8"/>
  <c r="Q4" i="8"/>
  <c r="K4" i="8"/>
  <c r="B4" i="8"/>
  <c r="K3" i="8"/>
  <c r="B3" i="8"/>
  <c r="K2" i="8"/>
  <c r="B2" i="8"/>
  <c r="J5" i="7"/>
  <c r="N4" i="7"/>
  <c r="J4" i="7"/>
  <c r="J3" i="7"/>
  <c r="J2" i="7"/>
  <c r="B4" i="7"/>
  <c r="B3" i="7"/>
  <c r="B2" i="7"/>
  <c r="P19" i="8" l="1"/>
  <c r="Q19" i="8" s="1"/>
</calcChain>
</file>

<file path=xl/sharedStrings.xml><?xml version="1.0" encoding="utf-8"?>
<sst xmlns="http://schemas.openxmlformats.org/spreadsheetml/2006/main" count="214" uniqueCount="124">
  <si>
    <t>BRAVADO</t>
  </si>
  <si>
    <t xml:space="preserve">SEASON: </t>
  </si>
  <si>
    <t>SPRING SUMMER 2025</t>
  </si>
  <si>
    <t>PRODUCT LINE:</t>
  </si>
  <si>
    <t>9 CARNABY</t>
  </si>
  <si>
    <t xml:space="preserve">ARTIST: </t>
  </si>
  <si>
    <t>ROLLING STONES</t>
  </si>
  <si>
    <t>PRODUCT NAME:</t>
  </si>
  <si>
    <t>MEN'S BANDANA PRINT SHORTS</t>
  </si>
  <si>
    <t>VENDOR:</t>
  </si>
  <si>
    <t>STYLE NUMBER:</t>
  </si>
  <si>
    <t>VENDER ITEM #:</t>
  </si>
  <si>
    <t xml:space="preserve">PASS OFF DATE: </t>
  </si>
  <si>
    <t>NOTES:</t>
  </si>
  <si>
    <t>SKETCH</t>
  </si>
  <si>
    <t>GENERAL HOW TO MEASURE</t>
  </si>
  <si>
    <t>CONSTRUCTION DETAILS</t>
  </si>
  <si>
    <t>BILL OF MATERIALS</t>
  </si>
  <si>
    <t>#</t>
  </si>
  <si>
    <t>IMAGE</t>
  </si>
  <si>
    <t>GROUP</t>
  </si>
  <si>
    <t>PLACEMENT</t>
  </si>
  <si>
    <t>MATERIAL NAME / DESCRIPTION</t>
  </si>
  <si>
    <t>FABRIC CONTENT</t>
  </si>
  <si>
    <t>WEIGHT</t>
  </si>
  <si>
    <t>WASH / FINISH</t>
  </si>
  <si>
    <t>MATERIAL NUMBER</t>
  </si>
  <si>
    <t>NOTES</t>
  </si>
  <si>
    <t>MAIN MATERIAL</t>
  </si>
  <si>
    <t>Body: front, back, sleeves</t>
  </si>
  <si>
    <t>Jersey blah blah blah….</t>
  </si>
  <si>
    <t xml:space="preserve">100% cotton </t>
  </si>
  <si>
    <t>210gsm</t>
  </si>
  <si>
    <t xml:space="preserve">snow enzyme </t>
  </si>
  <si>
    <t>KN-1223</t>
  </si>
  <si>
    <t>Example how to fill the BOM</t>
  </si>
  <si>
    <t>CONTRAST</t>
  </si>
  <si>
    <t>neck, bottom hem, sleeve cuffs, pocket opening</t>
  </si>
  <si>
    <t xml:space="preserve">2x2 rib </t>
  </si>
  <si>
    <t>95% cotton / 5% nylon</t>
  </si>
  <si>
    <t>290gsm</t>
  </si>
  <si>
    <t>KN-1285</t>
  </si>
  <si>
    <t>LINING / TRIM</t>
  </si>
  <si>
    <t xml:space="preserve">pocket lining </t>
  </si>
  <si>
    <t xml:space="preserve">light weight jersey </t>
  </si>
  <si>
    <t>180gsm</t>
  </si>
  <si>
    <t>KN-1234</t>
  </si>
  <si>
    <t>TRIM</t>
  </si>
  <si>
    <t xml:space="preserve">waistband </t>
  </si>
  <si>
    <t xml:space="preserve">1 1/2" Elastic </t>
  </si>
  <si>
    <t xml:space="preserve">waistband - at drawstring opening </t>
  </si>
  <si>
    <t xml:space="preserve">Silver Grommets 10mm </t>
  </si>
  <si>
    <t>HTM CODE</t>
  </si>
  <si>
    <t>POINTS OF MEASURE</t>
  </si>
  <si>
    <t>Tol (-)</t>
  </si>
  <si>
    <t xml:space="preserve">Tol (+) </t>
  </si>
  <si>
    <t>SPEC  
M</t>
  </si>
  <si>
    <t xml:space="preserve">SAMPLE MEAS. </t>
  </si>
  <si>
    <t>REVISED
M</t>
  </si>
  <si>
    <t>COMMENTS</t>
  </si>
  <si>
    <t xml:space="preserve">VENDOR BLANK SIZE EQUIVALENT : </t>
  </si>
  <si>
    <t>A</t>
  </si>
  <si>
    <t>Waist Width at Top Edge - Relax</t>
  </si>
  <si>
    <t>SAMPLE MEAS.K9:O24</t>
  </si>
  <si>
    <t>B</t>
  </si>
  <si>
    <t>Waist Width at Top Edge - Extended</t>
  </si>
  <si>
    <t>C</t>
  </si>
  <si>
    <t xml:space="preserve">Waistband Height </t>
  </si>
  <si>
    <t>N/A</t>
  </si>
  <si>
    <t>Low Hip Placement below Top of W.B Seam</t>
  </si>
  <si>
    <t>D</t>
  </si>
  <si>
    <t xml:space="preserve">Low Hip Width - Straight </t>
  </si>
  <si>
    <t>H</t>
  </si>
  <si>
    <t>Front Rise to Top of W.B at Edge</t>
  </si>
  <si>
    <t>I</t>
  </si>
  <si>
    <t>Back Rise to Top of W.B at Edge</t>
  </si>
  <si>
    <t>E</t>
  </si>
  <si>
    <t xml:space="preserve">Thigh Width (at 1" Below Crotch) </t>
  </si>
  <si>
    <t>F</t>
  </si>
  <si>
    <t xml:space="preserve">Inseam from Crotch to Edge </t>
  </si>
  <si>
    <t xml:space="preserve">Bottom Opening at Edge - relaxed </t>
  </si>
  <si>
    <t>K</t>
  </si>
  <si>
    <t>Bottom Hem / Cuff Height</t>
  </si>
  <si>
    <t xml:space="preserve">J Fly Length </t>
  </si>
  <si>
    <t xml:space="preserve">J Fly Width </t>
  </si>
  <si>
    <t xml:space="preserve">Side Slits length </t>
  </si>
  <si>
    <t xml:space="preserve">Side Slits hem height </t>
  </si>
  <si>
    <t>Drawstring length - exposed ends</t>
  </si>
  <si>
    <t>J</t>
  </si>
  <si>
    <t xml:space="preserve">Welt Pocket Opening Length </t>
  </si>
  <si>
    <t xml:space="preserve">Welt Pocket Down from Waistband Seam </t>
  </si>
  <si>
    <t xml:space="preserve">Welt Pocket Width </t>
  </si>
  <si>
    <t>XXS</t>
  </si>
  <si>
    <t>XS</t>
  </si>
  <si>
    <t>S</t>
  </si>
  <si>
    <t>M</t>
  </si>
  <si>
    <t>L</t>
  </si>
  <si>
    <t>XL</t>
  </si>
  <si>
    <t>2XL</t>
  </si>
  <si>
    <t>3XL</t>
  </si>
  <si>
    <t>4XL</t>
  </si>
  <si>
    <t>FIT SIZE 
M</t>
  </si>
  <si>
    <t>4X</t>
  </si>
  <si>
    <t>5X</t>
  </si>
  <si>
    <t>6X</t>
  </si>
  <si>
    <t>NGANG EO ĐO ÊM ĐO TẠI CẠNH TRÊN</t>
  </si>
  <si>
    <t>NGANG EO KÉO CĂNG ĐO TẠI CẠNH TRÊN</t>
  </si>
  <si>
    <t>TO BẢN LƯNG</t>
  </si>
  <si>
    <t>VỊ TRÍ ĐO MÔNG TỪ ĐƯỜNG MAY LƯNG</t>
  </si>
  <si>
    <t>NGANG MÔNG - ĐÔ THẲNG</t>
  </si>
  <si>
    <t>DÀI ĐÁY TRƯỚC BAO GỒM LƯNG</t>
  </si>
  <si>
    <t xml:space="preserve">DÀI ĐÁY SAU BAO GỒM LƯNG </t>
  </si>
  <si>
    <t>RỘNG ĐÙI DƯỚI ĐÁY 1"</t>
  </si>
  <si>
    <t>DÀI SƯỜN TRONG TỪ ĐÁY ĐẾN LAI</t>
  </si>
  <si>
    <t>RỘNG LAI ĐO ÊM</t>
  </si>
  <si>
    <t>TO BẢN LAI QUẦN</t>
  </si>
  <si>
    <t>DÀI BAGET</t>
  </si>
  <si>
    <t>RỘNG BAGET</t>
  </si>
  <si>
    <t>TO BẢN XẺ LAI QUẦN</t>
  </si>
  <si>
    <t>DÀI XẺ LAI QUẦN</t>
  </si>
  <si>
    <t>DÀI DÂY LUỒN - PHẦN LỘ RA NGOÀI CỦA DÂY LUỒN</t>
  </si>
  <si>
    <t>DÀI MIỆNG TÚI</t>
  </si>
  <si>
    <t>RỘNG TÚI</t>
  </si>
  <si>
    <t>VỊ TRÍ TÚI TỪ ĐƯỜNG MAY LƯNG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</si>
</sst>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indexed="10"/>
      <name val="Arial"/>
      <family val="2"/>
    </font>
    <font>
      <b/>
      <sz val="16"/>
      <name val="Arial Nova"/>
      <family val="2"/>
    </font>
    <font>
      <b/>
      <sz val="14"/>
      <name val="Arial"/>
      <family val="2"/>
    </font>
    <font>
      <b/>
      <sz val="36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2"/>
      <color rgb="FF0070C0"/>
      <name val="Arial"/>
      <family val="2"/>
    </font>
    <font>
      <b/>
      <sz val="12"/>
      <color theme="1" tint="0.499984740745262"/>
      <name val="Arial"/>
      <family val="2"/>
    </font>
    <font>
      <b/>
      <sz val="12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1" fillId="0" borderId="10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3" borderId="9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11" fillId="4" borderId="9" xfId="0" applyFont="1" applyFill="1" applyBorder="1" applyAlignment="1">
      <alignment horizontal="left"/>
    </xf>
    <xf numFmtId="0" fontId="12" fillId="6" borderId="9" xfId="0" applyFont="1" applyFill="1" applyBorder="1" applyAlignment="1">
      <alignment horizontal="center" wrapText="1"/>
    </xf>
    <xf numFmtId="0" fontId="12" fillId="6" borderId="9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left" wrapText="1"/>
    </xf>
    <xf numFmtId="0" fontId="14" fillId="3" borderId="9" xfId="0" applyFont="1" applyFill="1" applyBorder="1" applyAlignment="1">
      <alignment horizontal="center" wrapText="1"/>
    </xf>
    <xf numFmtId="0" fontId="12" fillId="6" borderId="9" xfId="0" applyFont="1" applyFill="1" applyBorder="1" applyAlignment="1">
      <alignment horizontal="left" wrapText="1"/>
    </xf>
    <xf numFmtId="0" fontId="12" fillId="6" borderId="9" xfId="0" applyFont="1" applyFill="1" applyBorder="1" applyAlignment="1">
      <alignment horizontal="left"/>
    </xf>
    <xf numFmtId="0" fontId="12" fillId="6" borderId="9" xfId="0" applyFont="1" applyFill="1" applyBorder="1"/>
    <xf numFmtId="0" fontId="14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left" wrapText="1"/>
    </xf>
    <xf numFmtId="0" fontId="0" fillId="0" borderId="9" xfId="0" applyBorder="1"/>
    <xf numFmtId="0" fontId="18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13" fontId="8" fillId="0" borderId="9" xfId="0" applyNumberFormat="1" applyFont="1" applyBorder="1" applyAlignment="1">
      <alignment horizontal="center"/>
    </xf>
    <xf numFmtId="13" fontId="15" fillId="0" borderId="9" xfId="0" applyNumberFormat="1" applyFont="1" applyBorder="1" applyAlignment="1">
      <alignment horizontal="center"/>
    </xf>
    <xf numFmtId="13" fontId="10" fillId="0" borderId="9" xfId="0" applyNumberFormat="1" applyFont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13" fontId="8" fillId="2" borderId="9" xfId="0" applyNumberFormat="1" applyFont="1" applyFill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" fillId="6" borderId="9" xfId="0" applyFont="1" applyFill="1" applyBorder="1" applyAlignment="1">
      <alignment horizontal="left" wrapText="1"/>
    </xf>
    <xf numFmtId="0" fontId="10" fillId="0" borderId="0" xfId="0" applyFont="1"/>
    <xf numFmtId="0" fontId="9" fillId="0" borderId="0" xfId="0" applyFont="1"/>
    <xf numFmtId="0" fontId="9" fillId="0" borderId="9" xfId="0" applyFont="1" applyBorder="1" applyAlignment="1">
      <alignment horizontal="left"/>
    </xf>
    <xf numFmtId="0" fontId="12" fillId="7" borderId="9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left"/>
    </xf>
    <xf numFmtId="13" fontId="10" fillId="7" borderId="9" xfId="0" applyNumberFormat="1" applyFont="1" applyFill="1" applyBorder="1" applyAlignment="1">
      <alignment horizontal="center"/>
    </xf>
    <xf numFmtId="13" fontId="10" fillId="8" borderId="9" xfId="0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12" fillId="3" borderId="15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1" fillId="4" borderId="9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4" fontId="1" fillId="0" borderId="16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2" fillId="5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/>
    </xf>
    <xf numFmtId="0" fontId="13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2" fillId="6" borderId="13" xfId="0" applyFont="1" applyFill="1" applyBorder="1" applyAlignment="1">
      <alignment horizontal="left"/>
    </xf>
    <xf numFmtId="0" fontId="12" fillId="6" borderId="14" xfId="0" applyFont="1" applyFill="1" applyBorder="1" applyAlignment="1">
      <alignment horizontal="left"/>
    </xf>
    <xf numFmtId="0" fontId="14" fillId="6" borderId="13" xfId="0" applyFont="1" applyFill="1" applyBorder="1" applyAlignment="1">
      <alignment horizontal="center"/>
    </xf>
    <xf numFmtId="0" fontId="14" fillId="6" borderId="14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7" fillId="0" borderId="13" xfId="0" applyFont="1" applyBorder="1" applyAlignment="1">
      <alignment horizontal="left"/>
    </xf>
    <xf numFmtId="0" fontId="12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28575</xdr:rowOff>
    </xdr:from>
    <xdr:to>
      <xdr:col>0</xdr:col>
      <xdr:colOff>657225</xdr:colOff>
      <xdr:row>0</xdr:row>
      <xdr:rowOff>678835</xdr:rowOff>
    </xdr:to>
    <xdr:pic>
      <xdr:nvPicPr>
        <xdr:cNvPr id="5" name="Picture 4" descr="Picture 3">
          <a:extLst>
            <a:ext uri="{FF2B5EF4-FFF2-40B4-BE49-F238E27FC236}">
              <a16:creationId xmlns:a16="http://schemas.microsoft.com/office/drawing/2014/main" id="{0E73256C-EF5B-44C4-AD55-C27AABA10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28575"/>
          <a:ext cx="609599" cy="6502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3</xdr:col>
      <xdr:colOff>381000</xdr:colOff>
      <xdr:row>8</xdr:row>
      <xdr:rowOff>9525</xdr:rowOff>
    </xdr:from>
    <xdr:to>
      <xdr:col>11</xdr:col>
      <xdr:colOff>533400</xdr:colOff>
      <xdr:row>36</xdr:row>
      <xdr:rowOff>133349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CE6597-62F3-C8C8-8114-1D46BAB63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533650"/>
          <a:ext cx="7772400" cy="7324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28575</xdr:rowOff>
    </xdr:from>
    <xdr:to>
      <xdr:col>0</xdr:col>
      <xdr:colOff>657225</xdr:colOff>
      <xdr:row>0</xdr:row>
      <xdr:rowOff>678835</xdr:rowOff>
    </xdr:to>
    <xdr:pic>
      <xdr:nvPicPr>
        <xdr:cNvPr id="2" name="Picture 1" descr="Picture 3">
          <a:extLst>
            <a:ext uri="{FF2B5EF4-FFF2-40B4-BE49-F238E27FC236}">
              <a16:creationId xmlns:a16="http://schemas.microsoft.com/office/drawing/2014/main" id="{3F510FE4-B6C9-4EFA-9404-66976F35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28575"/>
          <a:ext cx="609599" cy="6502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590550</xdr:colOff>
      <xdr:row>8</xdr:row>
      <xdr:rowOff>247650</xdr:rowOff>
    </xdr:from>
    <xdr:to>
      <xdr:col>13</xdr:col>
      <xdr:colOff>853392</xdr:colOff>
      <xdr:row>35</xdr:row>
      <xdr:rowOff>206310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F50672E-C669-44EE-8C62-6572FBF25A5C}"/>
            </a:ext>
          </a:extLst>
        </xdr:cNvPr>
        <xdr:cNvGrpSpPr/>
      </xdr:nvGrpSpPr>
      <xdr:grpSpPr>
        <a:xfrm>
          <a:off x="590550" y="2780179"/>
          <a:ext cx="11916960" cy="6917513"/>
          <a:chOff x="320884" y="2110646"/>
          <a:chExt cx="12645342" cy="6911910"/>
        </a:xfrm>
      </xdr:grpSpPr>
      <xdr:pic>
        <xdr:nvPicPr>
          <xdr:cNvPr id="4" name="Image Gallery" descr="Image Gallery">
            <a:extLst>
              <a:ext uri="{FF2B5EF4-FFF2-40B4-BE49-F238E27FC236}">
                <a16:creationId xmlns:a16="http://schemas.microsoft.com/office/drawing/2014/main" id="{A3643727-5AB3-445B-6441-ED916B7973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263043" y="2172734"/>
            <a:ext cx="9703183" cy="6849822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5" name="Image" descr="Image">
            <a:extLst>
              <a:ext uri="{FF2B5EF4-FFF2-40B4-BE49-F238E27FC236}">
                <a16:creationId xmlns:a16="http://schemas.microsoft.com/office/drawing/2014/main" id="{84CD7957-6375-79EA-F59A-E7E0069B76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20884" y="2110646"/>
            <a:ext cx="4004314" cy="2932453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9</xdr:row>
      <xdr:rowOff>228600</xdr:rowOff>
    </xdr:from>
    <xdr:to>
      <xdr:col>11</xdr:col>
      <xdr:colOff>666750</xdr:colOff>
      <xdr:row>38</xdr:row>
      <xdr:rowOff>95249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4B5394-2CD1-AB96-9C3D-691E29370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2994134"/>
          <a:ext cx="7772400" cy="729614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0</xdr:row>
      <xdr:rowOff>28575</xdr:rowOff>
    </xdr:from>
    <xdr:to>
      <xdr:col>0</xdr:col>
      <xdr:colOff>657225</xdr:colOff>
      <xdr:row>0</xdr:row>
      <xdr:rowOff>678835</xdr:rowOff>
    </xdr:to>
    <xdr:pic>
      <xdr:nvPicPr>
        <xdr:cNvPr id="2" name="Picture 1" descr="Picture 3">
          <a:extLst>
            <a:ext uri="{FF2B5EF4-FFF2-40B4-BE49-F238E27FC236}">
              <a16:creationId xmlns:a16="http://schemas.microsoft.com/office/drawing/2014/main" id="{B072DFEC-95E9-4009-9B2B-55EFA076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8575"/>
          <a:ext cx="609599" cy="6502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oneCellAnchor>
    <xdr:from>
      <xdr:col>0</xdr:col>
      <xdr:colOff>361949</xdr:colOff>
      <xdr:row>6</xdr:row>
      <xdr:rowOff>76200</xdr:rowOff>
    </xdr:from>
    <xdr:ext cx="4743451" cy="14001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AECF30B-EFCB-C66E-2A1F-8462C116704E}"/>
            </a:ext>
          </a:extLst>
        </xdr:cNvPr>
        <xdr:cNvSpPr txBox="1"/>
      </xdr:nvSpPr>
      <xdr:spPr>
        <a:xfrm>
          <a:off x="361949" y="2076450"/>
          <a:ext cx="4743451" cy="1400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WAISTBAND:</a:t>
          </a:r>
          <a:r>
            <a:rPr lang="en-US" sz="1100" baseline="0"/>
            <a:t> SELF SEPARATE WAISTBAND; DOUBLE LAYER, FOLD AT TOP EDGE)</a:t>
          </a:r>
        </a:p>
        <a:p>
          <a:r>
            <a:rPr lang="en-US" sz="1100" baseline="0"/>
            <a:t>WITH ENCASED NO-ROLL ELASTIC AND DRAW STRING WITH </a:t>
          </a:r>
        </a:p>
        <a:p>
          <a:r>
            <a:rPr lang="en-US" sz="1100" baseline="0"/>
            <a:t>BUTTONHOLES AT FRONT. CLEAN FINISHED SEAM ALLOWANCE INSIDE. </a:t>
          </a:r>
        </a:p>
        <a:p>
          <a:endParaRPr lang="en-US" sz="1100" baseline="0"/>
        </a:p>
        <a:p>
          <a:r>
            <a:rPr lang="en-US" sz="1100" baseline="0"/>
            <a:t>W.B : SINGLE NEEDLE TOP STITCHED 1/4" AT TOP AND  1/4" DOUBLE </a:t>
          </a:r>
        </a:p>
        <a:p>
          <a:r>
            <a:rPr lang="en-US" sz="1100" baseline="0"/>
            <a:t>NEEDLE TOP STITCH AT BOTTOM </a:t>
          </a:r>
          <a:endParaRPr lang="en-US" sz="1100"/>
        </a:p>
      </xdr:txBody>
    </xdr:sp>
    <xdr:clientData/>
  </xdr:oneCellAnchor>
  <xdr:twoCellAnchor>
    <xdr:from>
      <xdr:col>3</xdr:col>
      <xdr:colOff>38100</xdr:colOff>
      <xdr:row>10</xdr:row>
      <xdr:rowOff>47625</xdr:rowOff>
    </xdr:from>
    <xdr:to>
      <xdr:col>7</xdr:col>
      <xdr:colOff>95250</xdr:colOff>
      <xdr:row>14</xdr:row>
      <xdr:rowOff>228600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111E6C60-42A8-F839-67D9-980E4FF3D157}"/>
            </a:ext>
          </a:extLst>
        </xdr:cNvPr>
        <xdr:cNvCxnSpPr/>
      </xdr:nvCxnSpPr>
      <xdr:spPr>
        <a:xfrm>
          <a:off x="2895600" y="3076575"/>
          <a:ext cx="3867150" cy="12096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904875</xdr:colOff>
      <xdr:row>16</xdr:row>
      <xdr:rowOff>47625</xdr:rowOff>
    </xdr:from>
    <xdr:ext cx="3312702" cy="78124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EE0C562-DAF4-6FA7-CE8F-861900E6A896}"/>
            </a:ext>
          </a:extLst>
        </xdr:cNvPr>
        <xdr:cNvSpPr txBox="1"/>
      </xdr:nvSpPr>
      <xdr:spPr>
        <a:xfrm>
          <a:off x="10429875" y="4619625"/>
          <a:ext cx="3312702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FAUX </a:t>
          </a:r>
          <a:r>
            <a:rPr lang="en-US" sz="1100" baseline="0"/>
            <a:t> J-FLY FRONT WITH BAR TACKED AT THE BOTTOM. </a:t>
          </a:r>
        </a:p>
        <a:p>
          <a:r>
            <a:rPr lang="en-US" sz="1100" baseline="0"/>
            <a:t>EDGE STITCH AT FLY CF FOR FLY </a:t>
          </a:r>
        </a:p>
        <a:p>
          <a:endParaRPr lang="en-US" sz="1100" baseline="0"/>
        </a:p>
        <a:p>
          <a:r>
            <a:rPr lang="en-US" sz="1100" baseline="0"/>
            <a:t>1/4" DNTS ALONG CROTCH SEAM AS SHOW. </a:t>
          </a:r>
          <a:endParaRPr lang="en-US" sz="1100"/>
        </a:p>
      </xdr:txBody>
    </xdr:sp>
    <xdr:clientData/>
  </xdr:oneCellAnchor>
  <xdr:twoCellAnchor>
    <xdr:from>
      <xdr:col>7</xdr:col>
      <xdr:colOff>523875</xdr:colOff>
      <xdr:row>16</xdr:row>
      <xdr:rowOff>142875</xdr:rowOff>
    </xdr:from>
    <xdr:to>
      <xdr:col>10</xdr:col>
      <xdr:colOff>828675</xdr:colOff>
      <xdr:row>17</xdr:row>
      <xdr:rowOff>171450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55170784-FB7E-85B1-58E4-51D475BC695F}"/>
            </a:ext>
          </a:extLst>
        </xdr:cNvPr>
        <xdr:cNvCxnSpPr/>
      </xdr:nvCxnSpPr>
      <xdr:spPr>
        <a:xfrm flipH="1">
          <a:off x="7191375" y="4714875"/>
          <a:ext cx="3162300" cy="2857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762000</xdr:colOff>
      <xdr:row>33</xdr:row>
      <xdr:rowOff>38100</xdr:rowOff>
    </xdr:from>
    <xdr:ext cx="2566408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FC85311-B171-4714-E63A-F1F695C23B6A}"/>
            </a:ext>
          </a:extLst>
        </xdr:cNvPr>
        <xdr:cNvSpPr txBox="1"/>
      </xdr:nvSpPr>
      <xdr:spPr>
        <a:xfrm>
          <a:off x="11239500" y="8982075"/>
          <a:ext cx="2566408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SELF DOUBLE TURNBACK HEM WITH </a:t>
          </a:r>
          <a:r>
            <a:rPr lang="en-US" sz="1100" baseline="0"/>
            <a:t> 1/4" </a:t>
          </a:r>
        </a:p>
        <a:p>
          <a:r>
            <a:rPr lang="en-US" sz="1100" baseline="0"/>
            <a:t>DNTS</a:t>
          </a:r>
          <a:endParaRPr lang="en-US" sz="1100"/>
        </a:p>
      </xdr:txBody>
    </xdr:sp>
    <xdr:clientData/>
  </xdr:oneCellAnchor>
  <xdr:twoCellAnchor>
    <xdr:from>
      <xdr:col>10</xdr:col>
      <xdr:colOff>923925</xdr:colOff>
      <xdr:row>32</xdr:row>
      <xdr:rowOff>47625</xdr:rowOff>
    </xdr:from>
    <xdr:to>
      <xdr:col>11</xdr:col>
      <xdr:colOff>762000</xdr:colOff>
      <xdr:row>33</xdr:row>
      <xdr:rowOff>256493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37784603-502D-5DAB-AF47-FCD0D9AE40E6}"/>
            </a:ext>
          </a:extLst>
        </xdr:cNvPr>
        <xdr:cNvCxnSpPr>
          <a:stCxn id="18" idx="1"/>
        </xdr:cNvCxnSpPr>
      </xdr:nvCxnSpPr>
      <xdr:spPr>
        <a:xfrm flipH="1" flipV="1">
          <a:off x="10448925" y="8734425"/>
          <a:ext cx="790575" cy="46604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161925</xdr:colOff>
      <xdr:row>29</xdr:row>
      <xdr:rowOff>57150</xdr:rowOff>
    </xdr:from>
    <xdr:ext cx="1794146" cy="112569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5E4AAF4-4786-1A0F-CF03-6BA71FEBCB6C}"/>
            </a:ext>
          </a:extLst>
        </xdr:cNvPr>
        <xdr:cNvSpPr txBox="1"/>
      </xdr:nvSpPr>
      <xdr:spPr>
        <a:xfrm>
          <a:off x="1114425" y="7972425"/>
          <a:ext cx="1794146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SIDE</a:t>
          </a:r>
          <a:r>
            <a:rPr lang="en-US" sz="1100" baseline="0"/>
            <a:t> SLITS AT</a:t>
          </a:r>
        </a:p>
        <a:p>
          <a:r>
            <a:rPr lang="en-US" sz="1100" baseline="0"/>
            <a:t>HEM; SELF DOUBLE </a:t>
          </a:r>
        </a:p>
        <a:p>
          <a:r>
            <a:rPr lang="en-US" sz="1100" baseline="0"/>
            <a:t>TURNBACK 1/4" DNTS </a:t>
          </a:r>
        </a:p>
        <a:p>
          <a:r>
            <a:rPr lang="en-US" sz="1100" baseline="0"/>
            <a:t>CLEAN FINISHED INSIDE. </a:t>
          </a:r>
        </a:p>
        <a:p>
          <a:endParaRPr lang="en-US" sz="1100" baseline="0"/>
        </a:p>
        <a:p>
          <a:r>
            <a:rPr lang="en-US" sz="1100" baseline="0"/>
            <a:t>1/4" DNTS ALONG OUTSEAM</a:t>
          </a:r>
        </a:p>
      </xdr:txBody>
    </xdr:sp>
    <xdr:clientData/>
  </xdr:oneCellAnchor>
  <xdr:twoCellAnchor>
    <xdr:from>
      <xdr:col>2</xdr:col>
      <xdr:colOff>657225</xdr:colOff>
      <xdr:row>31</xdr:row>
      <xdr:rowOff>9525</xdr:rowOff>
    </xdr:from>
    <xdr:to>
      <xdr:col>3</xdr:col>
      <xdr:colOff>733425</xdr:colOff>
      <xdr:row>31</xdr:row>
      <xdr:rowOff>152400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19762B8A-A496-5FFA-A350-A40379ADB422}"/>
            </a:ext>
          </a:extLst>
        </xdr:cNvPr>
        <xdr:cNvCxnSpPr/>
      </xdr:nvCxnSpPr>
      <xdr:spPr>
        <a:xfrm>
          <a:off x="2562225" y="8439150"/>
          <a:ext cx="1028700" cy="1428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809625</xdr:colOff>
      <xdr:row>16</xdr:row>
      <xdr:rowOff>9525</xdr:rowOff>
    </xdr:from>
    <xdr:ext cx="2586990" cy="95346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6041F79-B347-AC1F-43B5-EC3CD366F8B1}"/>
            </a:ext>
          </a:extLst>
        </xdr:cNvPr>
        <xdr:cNvSpPr txBox="1"/>
      </xdr:nvSpPr>
      <xdr:spPr>
        <a:xfrm>
          <a:off x="809625" y="4581525"/>
          <a:ext cx="2586990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OUTSEAM</a:t>
          </a:r>
          <a:r>
            <a:rPr lang="en-US" sz="1100" baseline="0"/>
            <a:t>-ON SEAM POCKETS: </a:t>
          </a:r>
        </a:p>
        <a:p>
          <a:r>
            <a:rPr lang="en-US" sz="1100" baseline="0"/>
            <a:t>WELT OPENING 3/8" EDGE STITCHED AND </a:t>
          </a:r>
        </a:p>
        <a:p>
          <a:r>
            <a:rPr lang="en-US" sz="1100" baseline="0"/>
            <a:t>BAR TACKED AT TOP AND BOTTOM. </a:t>
          </a:r>
        </a:p>
        <a:p>
          <a:endParaRPr lang="en-US" sz="1100" baseline="0"/>
        </a:p>
        <a:p>
          <a:r>
            <a:rPr lang="en-US" sz="1100" baseline="0"/>
            <a:t>SELF POCKET BAGS. </a:t>
          </a:r>
        </a:p>
      </xdr:txBody>
    </xdr:sp>
    <xdr:clientData/>
  </xdr:oneCellAnchor>
  <xdr:oneCellAnchor>
    <xdr:from>
      <xdr:col>5</xdr:col>
      <xdr:colOff>476250</xdr:colOff>
      <xdr:row>6</xdr:row>
      <xdr:rowOff>228600</xdr:rowOff>
    </xdr:from>
    <xdr:ext cx="5332935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48D9A94-8144-3E07-AA3A-AED4A0D74E8E}"/>
            </a:ext>
          </a:extLst>
        </xdr:cNvPr>
        <xdr:cNvSpPr txBox="1"/>
      </xdr:nvSpPr>
      <xdr:spPr>
        <a:xfrm>
          <a:off x="4921250" y="2212975"/>
          <a:ext cx="53329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LƯNG</a:t>
          </a:r>
          <a:r>
            <a:rPr lang="en-US" sz="1100" b="1" baseline="0"/>
            <a:t> RỜI , 2 LỚP , GẤP Ở MÉP TRÊN , CÓ DÂY THUN VÀ DÂY LUỒN BÊN NGOÀI , MAY SẠCH</a:t>
          </a:r>
          <a:endParaRPr lang="en-US" sz="1100" b="1"/>
        </a:p>
      </xdr:txBody>
    </xdr:sp>
    <xdr:clientData/>
  </xdr:oneCellAnchor>
  <xdr:oneCellAnchor>
    <xdr:from>
      <xdr:col>5</xdr:col>
      <xdr:colOff>495300</xdr:colOff>
      <xdr:row>8</xdr:row>
      <xdr:rowOff>85725</xdr:rowOff>
    </xdr:from>
    <xdr:ext cx="4215706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8C50A25-1572-EFA9-0383-56D37D6283A1}"/>
            </a:ext>
          </a:extLst>
        </xdr:cNvPr>
        <xdr:cNvSpPr txBox="1"/>
      </xdr:nvSpPr>
      <xdr:spPr>
        <a:xfrm>
          <a:off x="5257800" y="2600325"/>
          <a:ext cx="42157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DIỄU</a:t>
          </a:r>
          <a:r>
            <a:rPr lang="en-US" sz="1100" b="1" baseline="0"/>
            <a:t> 1KIM CẠNH TRÊN CỰ Y 1/4" , DIỄU 2 KIM CẠNH DƯỚI  CỰ LY 1/4"</a:t>
          </a:r>
          <a:endParaRPr lang="en-US" sz="1100" b="1"/>
        </a:p>
      </xdr:txBody>
    </xdr:sp>
    <xdr:clientData/>
  </xdr:oneCellAnchor>
  <xdr:oneCellAnchor>
    <xdr:from>
      <xdr:col>0</xdr:col>
      <xdr:colOff>733425</xdr:colOff>
      <xdr:row>13</xdr:row>
      <xdr:rowOff>180975</xdr:rowOff>
    </xdr:from>
    <xdr:ext cx="2234586" cy="43678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D850592-AFE7-70BF-90F3-0A534F0AA682}"/>
            </a:ext>
          </a:extLst>
        </xdr:cNvPr>
        <xdr:cNvSpPr txBox="1"/>
      </xdr:nvSpPr>
      <xdr:spPr>
        <a:xfrm>
          <a:off x="733425" y="3981450"/>
          <a:ext cx="223458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TÚI</a:t>
          </a:r>
          <a:r>
            <a:rPr lang="en-US" sz="1100" b="1" baseline="0"/>
            <a:t> MỔ TẠI SƯỜN , MIỆNG TÚI 3/8" ,</a:t>
          </a:r>
        </a:p>
        <a:p>
          <a:r>
            <a:rPr lang="en-US" sz="1100" b="1" baseline="0"/>
            <a:t> CÓ ĐÓNG BỌ 2 ĐẦU TÚI NHƯ HÌNH </a:t>
          </a:r>
          <a:endParaRPr lang="en-US" sz="1100" b="1"/>
        </a:p>
      </xdr:txBody>
    </xdr:sp>
    <xdr:clientData/>
  </xdr:oneCellAnchor>
  <xdr:oneCellAnchor>
    <xdr:from>
      <xdr:col>0</xdr:col>
      <xdr:colOff>247650</xdr:colOff>
      <xdr:row>27</xdr:row>
      <xdr:rowOff>114300</xdr:rowOff>
    </xdr:from>
    <xdr:ext cx="330616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37DDFDD-E415-F8E8-175E-6B561E62A72F}"/>
            </a:ext>
          </a:extLst>
        </xdr:cNvPr>
        <xdr:cNvSpPr txBox="1"/>
      </xdr:nvSpPr>
      <xdr:spPr>
        <a:xfrm>
          <a:off x="247650" y="7515225"/>
          <a:ext cx="33061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LAI XẺ</a:t>
          </a:r>
          <a:r>
            <a:rPr lang="en-US" sz="1100" b="1" baseline="0"/>
            <a:t> , 2 LỚP, GẬP VỀ PHÍA THÂN SAU 1/4" DIỄU 2 KIM</a:t>
          </a:r>
          <a:endParaRPr lang="en-US" sz="1100" b="1"/>
        </a:p>
      </xdr:txBody>
    </xdr:sp>
    <xdr:clientData/>
  </xdr:oneCellAnchor>
  <xdr:oneCellAnchor>
    <xdr:from>
      <xdr:col>0</xdr:col>
      <xdr:colOff>342900</xdr:colOff>
      <xdr:row>34</xdr:row>
      <xdr:rowOff>219075</xdr:rowOff>
    </xdr:from>
    <xdr:ext cx="2278957" cy="43678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2598F0D-73AA-5BAE-7B70-9B954A4B4BF7}"/>
            </a:ext>
          </a:extLst>
        </xdr:cNvPr>
        <xdr:cNvSpPr txBox="1"/>
      </xdr:nvSpPr>
      <xdr:spPr>
        <a:xfrm>
          <a:off x="342900" y="9420225"/>
          <a:ext cx="227895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SƯỜN</a:t>
          </a:r>
          <a:r>
            <a:rPr lang="en-US" sz="1100" b="1" baseline="0"/>
            <a:t> NGOÀI DIỄU 2 KIM CỰ LY 1/4"</a:t>
          </a:r>
        </a:p>
        <a:p>
          <a:endParaRPr lang="en-US" sz="1100"/>
        </a:p>
      </xdr:txBody>
    </xdr:sp>
    <xdr:clientData/>
  </xdr:oneCellAnchor>
  <xdr:oneCellAnchor>
    <xdr:from>
      <xdr:col>12</xdr:col>
      <xdr:colOff>152400</xdr:colOff>
      <xdr:row>34</xdr:row>
      <xdr:rowOff>209550</xdr:rowOff>
    </xdr:from>
    <xdr:ext cx="1674817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47F89DC-4555-1F07-CEAB-32C68C48E0FE}"/>
            </a:ext>
          </a:extLst>
        </xdr:cNvPr>
        <xdr:cNvSpPr txBox="1"/>
      </xdr:nvSpPr>
      <xdr:spPr>
        <a:xfrm>
          <a:off x="11582400" y="9410700"/>
          <a:ext cx="16748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LAI</a:t>
          </a:r>
          <a:r>
            <a:rPr lang="en-US" sz="1100" b="1" baseline="0"/>
            <a:t> DIỄU 2 KIM CỰ LY 1/4"</a:t>
          </a:r>
          <a:endParaRPr lang="en-US" sz="1100" b="1"/>
        </a:p>
      </xdr:txBody>
    </xdr:sp>
    <xdr:clientData/>
  </xdr:oneCellAnchor>
  <xdr:oneCellAnchor>
    <xdr:from>
      <xdr:col>11</xdr:col>
      <xdr:colOff>144517</xdr:colOff>
      <xdr:row>19</xdr:row>
      <xdr:rowOff>170793</xdr:rowOff>
    </xdr:from>
    <xdr:ext cx="3574055" cy="43678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E46232B-FCA8-F46E-6880-F5F6D8ADAF5F}"/>
            </a:ext>
          </a:extLst>
        </xdr:cNvPr>
        <xdr:cNvSpPr txBox="1"/>
      </xdr:nvSpPr>
      <xdr:spPr>
        <a:xfrm>
          <a:off x="10622017" y="5498224"/>
          <a:ext cx="357405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BAGET</a:t>
          </a:r>
          <a:r>
            <a:rPr lang="en-US" sz="1100" b="1" baseline="0"/>
            <a:t> GIẢ , ĐÓNG BỘ TẠI ĐÁY BAGET</a:t>
          </a:r>
        </a:p>
        <a:p>
          <a:r>
            <a:rPr lang="en-US" sz="1100" b="1" baseline="0"/>
            <a:t>DIỄU 2KIM CỰ LY 1/4" TỪ ĐÁY BAGET ĐI XUỐNG NHƯ HÌNH</a:t>
          </a:r>
          <a:endParaRPr lang="en-US" sz="1100" b="1"/>
        </a:p>
      </xdr:txBody>
    </xdr:sp>
    <xdr:clientData/>
  </xdr:oneCellAnchor>
  <xdr:twoCellAnchor>
    <xdr:from>
      <xdr:col>7</xdr:col>
      <xdr:colOff>426983</xdr:colOff>
      <xdr:row>23</xdr:row>
      <xdr:rowOff>52551</xdr:rowOff>
    </xdr:from>
    <xdr:to>
      <xdr:col>7</xdr:col>
      <xdr:colOff>729155</xdr:colOff>
      <xdr:row>23</xdr:row>
      <xdr:rowOff>229913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4B45A62-F5B9-7C8C-489E-C289C5339E0E}"/>
            </a:ext>
          </a:extLst>
        </xdr:cNvPr>
        <xdr:cNvSpPr/>
      </xdr:nvSpPr>
      <xdr:spPr>
        <a:xfrm>
          <a:off x="7094483" y="6404741"/>
          <a:ext cx="302172" cy="17736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7</xdr:col>
      <xdr:colOff>696311</xdr:colOff>
      <xdr:row>23</xdr:row>
      <xdr:rowOff>0</xdr:rowOff>
    </xdr:from>
    <xdr:ext cx="356764" cy="43678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0879380-9951-899C-9B89-08B2DD0DAAE6}"/>
            </a:ext>
          </a:extLst>
        </xdr:cNvPr>
        <xdr:cNvSpPr txBox="1"/>
      </xdr:nvSpPr>
      <xdr:spPr>
        <a:xfrm>
          <a:off x="7363811" y="6352190"/>
          <a:ext cx="35676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BỌ</a:t>
          </a:r>
        </a:p>
        <a:p>
          <a:endParaRPr lang="en-US" sz="1100"/>
        </a:p>
      </xdr:txBody>
    </xdr:sp>
    <xdr:clientData/>
  </xdr:oneCellAnchor>
  <xdr:twoCellAnchor>
    <xdr:from>
      <xdr:col>7</xdr:col>
      <xdr:colOff>426983</xdr:colOff>
      <xdr:row>24</xdr:row>
      <xdr:rowOff>0</xdr:rowOff>
    </xdr:from>
    <xdr:to>
      <xdr:col>7</xdr:col>
      <xdr:colOff>729155</xdr:colOff>
      <xdr:row>29</xdr:row>
      <xdr:rowOff>39413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EF44504B-1EDB-8039-A304-EB3990EF6F6B}"/>
            </a:ext>
          </a:extLst>
        </xdr:cNvPr>
        <xdr:cNvSpPr/>
      </xdr:nvSpPr>
      <xdr:spPr>
        <a:xfrm>
          <a:off x="7094483" y="6608379"/>
          <a:ext cx="302172" cy="132036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7</xdr:col>
      <xdr:colOff>755432</xdr:colOff>
      <xdr:row>25</xdr:row>
      <xdr:rowOff>78828</xdr:rowOff>
    </xdr:from>
    <xdr:ext cx="1435073" cy="43678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0FC21A0-ED3F-C7E0-DED6-05C526F87C96}"/>
            </a:ext>
          </a:extLst>
        </xdr:cNvPr>
        <xdr:cNvSpPr txBox="1"/>
      </xdr:nvSpPr>
      <xdr:spPr>
        <a:xfrm>
          <a:off x="7422932" y="6943397"/>
          <a:ext cx="143507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DIỄU</a:t>
          </a:r>
          <a:r>
            <a:rPr lang="en-US" sz="1100" baseline="0"/>
            <a:t> 2 KIM CỰ LY 1/4"</a:t>
          </a:r>
          <a:endParaRPr lang="en-US" sz="1100"/>
        </a:p>
        <a:p>
          <a:endParaRPr lang="en-US" sz="1100"/>
        </a:p>
      </xdr:txBody>
    </xdr:sp>
    <xdr:clientData/>
  </xdr:oneCellAnchor>
  <xdr:twoCellAnchor>
    <xdr:from>
      <xdr:col>0</xdr:col>
      <xdr:colOff>0</xdr:colOff>
      <xdr:row>6</xdr:row>
      <xdr:rowOff>0</xdr:rowOff>
    </xdr:from>
    <xdr:to>
      <xdr:col>1</xdr:col>
      <xdr:colOff>66675</xdr:colOff>
      <xdr:row>7</xdr:row>
      <xdr:rowOff>9525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B2953D04-BC4F-A9F6-7841-BA8C24EB7D5B}"/>
            </a:ext>
          </a:extLst>
        </xdr:cNvPr>
        <xdr:cNvSpPr>
          <a:spLocks noChangeArrowheads="1"/>
        </xdr:cNvSpPr>
      </xdr:nvSpPr>
      <xdr:spPr bwMode="auto">
        <a:xfrm>
          <a:off x="0" y="2000250"/>
          <a:ext cx="9620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28575</xdr:rowOff>
    </xdr:from>
    <xdr:to>
      <xdr:col>0</xdr:col>
      <xdr:colOff>657225</xdr:colOff>
      <xdr:row>0</xdr:row>
      <xdr:rowOff>678835</xdr:rowOff>
    </xdr:to>
    <xdr:pic>
      <xdr:nvPicPr>
        <xdr:cNvPr id="2" name="Picture 1" descr="Picture 3">
          <a:extLst>
            <a:ext uri="{FF2B5EF4-FFF2-40B4-BE49-F238E27FC236}">
              <a16:creationId xmlns:a16="http://schemas.microsoft.com/office/drawing/2014/main" id="{6EA61B99-F714-4385-AA74-6824EEAB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28575"/>
          <a:ext cx="609599" cy="6502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238126</xdr:colOff>
      <xdr:row>11</xdr:row>
      <xdr:rowOff>76200</xdr:rowOff>
    </xdr:from>
    <xdr:to>
      <xdr:col>1</xdr:col>
      <xdr:colOff>704850</xdr:colOff>
      <xdr:row>11</xdr:row>
      <xdr:rowOff>542924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31DB38-0192-804E-0A3A-E3661746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6" y="5076825"/>
          <a:ext cx="466724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28575</xdr:rowOff>
    </xdr:from>
    <xdr:to>
      <xdr:col>0</xdr:col>
      <xdr:colOff>657225</xdr:colOff>
      <xdr:row>0</xdr:row>
      <xdr:rowOff>678835</xdr:rowOff>
    </xdr:to>
    <xdr:pic>
      <xdr:nvPicPr>
        <xdr:cNvPr id="2" name="Picture 1" descr="Picture 3">
          <a:extLst>
            <a:ext uri="{FF2B5EF4-FFF2-40B4-BE49-F238E27FC236}">
              <a16:creationId xmlns:a16="http://schemas.microsoft.com/office/drawing/2014/main" id="{5C9AF3F5-FED2-49B0-BA52-EEC453EB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28575"/>
          <a:ext cx="609599" cy="6502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28575</xdr:rowOff>
    </xdr:from>
    <xdr:to>
      <xdr:col>0</xdr:col>
      <xdr:colOff>657225</xdr:colOff>
      <xdr:row>0</xdr:row>
      <xdr:rowOff>678835</xdr:rowOff>
    </xdr:to>
    <xdr:pic>
      <xdr:nvPicPr>
        <xdr:cNvPr id="2" name="Picture 1" descr="Picture 3">
          <a:extLst>
            <a:ext uri="{FF2B5EF4-FFF2-40B4-BE49-F238E27FC236}">
              <a16:creationId xmlns:a16="http://schemas.microsoft.com/office/drawing/2014/main" id="{E738DE4C-AF86-4589-BAB9-35451FC2D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28575"/>
          <a:ext cx="609599" cy="6502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28575</xdr:rowOff>
    </xdr:from>
    <xdr:to>
      <xdr:col>0</xdr:col>
      <xdr:colOff>657225</xdr:colOff>
      <xdr:row>0</xdr:row>
      <xdr:rowOff>678835</xdr:rowOff>
    </xdr:to>
    <xdr:pic>
      <xdr:nvPicPr>
        <xdr:cNvPr id="2" name="Picture 1" descr="Picture 3">
          <a:extLst>
            <a:ext uri="{FF2B5EF4-FFF2-40B4-BE49-F238E27FC236}">
              <a16:creationId xmlns:a16="http://schemas.microsoft.com/office/drawing/2014/main" id="{EBFC9F1D-F421-4413-9477-54756D11B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28575"/>
          <a:ext cx="609599" cy="6502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E20AE-4832-4003-9B48-78224F1ADCEB}">
  <sheetPr>
    <pageSetUpPr fitToPage="1"/>
  </sheetPr>
  <dimension ref="A1:P38"/>
  <sheetViews>
    <sheetView view="pageLayout" topLeftCell="A6" zoomScale="40" zoomScaleNormal="100" zoomScalePageLayoutView="40" workbookViewId="0">
      <selection activeCell="A7" sqref="A7:O38"/>
    </sheetView>
  </sheetViews>
  <sheetFormatPr defaultRowHeight="20.25" x14ac:dyDescent="0.3"/>
  <cols>
    <col min="1" max="15" width="13.42578125" style="2" customWidth="1"/>
    <col min="16" max="16" width="9.140625" style="2"/>
  </cols>
  <sheetData>
    <row r="1" spans="1:16" ht="55.5" customHeight="1" x14ac:dyDescent="0.3">
      <c r="A1" s="58" t="s">
        <v>0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6" x14ac:dyDescent="0.3">
      <c r="A2" s="4" t="s">
        <v>1</v>
      </c>
      <c r="B2" s="65" t="s">
        <v>2</v>
      </c>
      <c r="C2" s="66"/>
      <c r="D2" s="66"/>
      <c r="E2" s="66"/>
      <c r="F2" s="67"/>
      <c r="G2" s="74"/>
      <c r="H2" s="75" t="s">
        <v>3</v>
      </c>
      <c r="I2" s="75"/>
      <c r="J2" s="45" t="s">
        <v>4</v>
      </c>
      <c r="K2" s="45"/>
      <c r="L2" s="45"/>
      <c r="M2" s="45"/>
      <c r="N2" s="45"/>
      <c r="O2" s="45"/>
      <c r="P2" s="3"/>
    </row>
    <row r="3" spans="1:16" x14ac:dyDescent="0.3">
      <c r="A3" s="5" t="s">
        <v>5</v>
      </c>
      <c r="B3" s="68" t="s">
        <v>6</v>
      </c>
      <c r="C3" s="69"/>
      <c r="D3" s="69"/>
      <c r="E3" s="69"/>
      <c r="F3" s="70"/>
      <c r="G3" s="74"/>
      <c r="H3" s="76" t="s">
        <v>7</v>
      </c>
      <c r="I3" s="76"/>
      <c r="J3" s="46" t="s">
        <v>8</v>
      </c>
      <c r="K3" s="46"/>
      <c r="L3" s="46"/>
      <c r="M3" s="46"/>
      <c r="N3" s="46"/>
      <c r="O3" s="46"/>
      <c r="P3" s="3"/>
    </row>
    <row r="4" spans="1:16" x14ac:dyDescent="0.3">
      <c r="A4" s="9" t="s">
        <v>9</v>
      </c>
      <c r="B4" s="68"/>
      <c r="C4" s="69"/>
      <c r="D4" s="69"/>
      <c r="E4" s="69"/>
      <c r="F4" s="70"/>
      <c r="G4" s="74"/>
      <c r="H4" s="76" t="s">
        <v>10</v>
      </c>
      <c r="I4" s="76"/>
      <c r="J4" s="46"/>
      <c r="K4" s="46"/>
      <c r="L4" s="47" t="s">
        <v>11</v>
      </c>
      <c r="M4" s="47"/>
      <c r="N4" s="46"/>
      <c r="O4" s="46"/>
      <c r="P4" s="1"/>
    </row>
    <row r="5" spans="1:16" ht="21" thickBot="1" x14ac:dyDescent="0.35">
      <c r="A5" s="63" t="s">
        <v>12</v>
      </c>
      <c r="B5" s="64"/>
      <c r="C5" s="71">
        <v>45460</v>
      </c>
      <c r="D5" s="72"/>
      <c r="E5" s="72"/>
      <c r="F5" s="73"/>
      <c r="G5" s="74"/>
      <c r="H5" s="77" t="s">
        <v>13</v>
      </c>
      <c r="I5" s="77"/>
      <c r="J5" s="48"/>
      <c r="K5" s="48"/>
      <c r="L5" s="48"/>
      <c r="M5" s="48"/>
      <c r="N5" s="48"/>
      <c r="O5" s="48"/>
      <c r="P5" s="1"/>
    </row>
    <row r="6" spans="1:16" ht="21" thickBot="1" x14ac:dyDescent="0.35">
      <c r="A6" s="60" t="s">
        <v>14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"/>
    </row>
    <row r="7" spans="1:16" x14ac:dyDescent="0.3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</row>
    <row r="8" spans="1:16" x14ac:dyDescent="0.3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1"/>
    </row>
    <row r="9" spans="1:16" x14ac:dyDescent="0.3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4"/>
      <c r="P9" s="1"/>
    </row>
    <row r="10" spans="1:16" x14ac:dyDescent="0.3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1"/>
    </row>
    <row r="11" spans="1:16" x14ac:dyDescent="0.3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/>
    </row>
    <row r="12" spans="1:16" x14ac:dyDescent="0.3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</row>
    <row r="13" spans="1:16" x14ac:dyDescent="0.3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/>
    </row>
    <row r="14" spans="1:16" x14ac:dyDescent="0.3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4"/>
    </row>
    <row r="15" spans="1:16" x14ac:dyDescent="0.3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6" x14ac:dyDescent="0.3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</row>
    <row r="17" spans="1:15" x14ac:dyDescent="0.3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</row>
    <row r="18" spans="1:15" x14ac:dyDescent="0.3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1:15" x14ac:dyDescent="0.3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</row>
    <row r="20" spans="1:15" x14ac:dyDescent="0.3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4"/>
    </row>
    <row r="21" spans="1:15" x14ac:dyDescent="0.3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  <row r="22" spans="1:15" x14ac:dyDescent="0.3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</row>
    <row r="23" spans="1:1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4"/>
    </row>
    <row r="24" spans="1:1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</row>
    <row r="25" spans="1:1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</row>
    <row r="26" spans="1:15" x14ac:dyDescent="0.3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</row>
    <row r="27" spans="1:15" x14ac:dyDescent="0.3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/>
    </row>
    <row r="28" spans="1:15" x14ac:dyDescent="0.3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</row>
    <row r="29" spans="1:15" x14ac:dyDescent="0.3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4"/>
    </row>
    <row r="30" spans="1:15" x14ac:dyDescent="0.3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/>
    </row>
    <row r="31" spans="1:15" x14ac:dyDescent="0.3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4"/>
    </row>
    <row r="32" spans="1:15" x14ac:dyDescent="0.3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4"/>
    </row>
    <row r="33" spans="1:15" x14ac:dyDescent="0.3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</row>
    <row r="34" spans="1:15" x14ac:dyDescent="0.3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4"/>
    </row>
    <row r="35" spans="1:15" x14ac:dyDescent="0.3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4"/>
    </row>
    <row r="36" spans="1:15" x14ac:dyDescent="0.3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</row>
    <row r="37" spans="1:15" x14ac:dyDescent="0.3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4"/>
    </row>
    <row r="38" spans="1:15" ht="21" thickBot="1" x14ac:dyDescent="0.35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7"/>
    </row>
  </sheetData>
  <mergeCells count="19">
    <mergeCell ref="J5:O5"/>
    <mergeCell ref="A7:O38"/>
    <mergeCell ref="A1:O1"/>
    <mergeCell ref="A6:O6"/>
    <mergeCell ref="A5:B5"/>
    <mergeCell ref="B2:F2"/>
    <mergeCell ref="B3:F3"/>
    <mergeCell ref="B4:F4"/>
    <mergeCell ref="C5:F5"/>
    <mergeCell ref="G2:G5"/>
    <mergeCell ref="H2:I2"/>
    <mergeCell ref="H3:I3"/>
    <mergeCell ref="H4:I4"/>
    <mergeCell ref="H5:I5"/>
    <mergeCell ref="J2:O2"/>
    <mergeCell ref="J3:O3"/>
    <mergeCell ref="L4:M4"/>
    <mergeCell ref="N4:O4"/>
    <mergeCell ref="J4:K4"/>
  </mergeCells>
  <pageMargins left="0.7" right="0.7" top="0.75" bottom="0.75" header="0.3" footer="0.3"/>
  <pageSetup scale="61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814F-4445-4F07-838A-3565F61A35C0}">
  <sheetPr>
    <pageSetUpPr fitToPage="1"/>
  </sheetPr>
  <dimension ref="A1:P38"/>
  <sheetViews>
    <sheetView view="pageBreakPreview" topLeftCell="A13" zoomScale="85" zoomScaleNormal="100" zoomScaleSheetLayoutView="85" zoomScalePageLayoutView="40" workbookViewId="0">
      <selection activeCell="P14" sqref="P14"/>
    </sheetView>
  </sheetViews>
  <sheetFormatPr defaultRowHeight="20.25" x14ac:dyDescent="0.3"/>
  <cols>
    <col min="1" max="15" width="13.42578125" style="2" customWidth="1"/>
    <col min="16" max="16" width="9.140625" style="2"/>
  </cols>
  <sheetData>
    <row r="1" spans="1:16" ht="55.5" customHeight="1" x14ac:dyDescent="0.3">
      <c r="A1" s="58" t="s">
        <v>0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6" x14ac:dyDescent="0.3">
      <c r="A2" s="4" t="s">
        <v>1</v>
      </c>
      <c r="B2" s="65" t="str">
        <f>SKETCH!B2</f>
        <v>SPRING SUMMER 2025</v>
      </c>
      <c r="C2" s="66"/>
      <c r="D2" s="66"/>
      <c r="E2" s="66"/>
      <c r="F2" s="67"/>
      <c r="G2" s="74"/>
      <c r="H2" s="75" t="s">
        <v>3</v>
      </c>
      <c r="I2" s="75"/>
      <c r="J2" s="45" t="str">
        <f>SKETCH!J2</f>
        <v>9 CARNABY</v>
      </c>
      <c r="K2" s="45"/>
      <c r="L2" s="45"/>
      <c r="M2" s="45"/>
      <c r="N2" s="45"/>
      <c r="O2" s="45"/>
      <c r="P2" s="3"/>
    </row>
    <row r="3" spans="1:16" x14ac:dyDescent="0.3">
      <c r="A3" s="5" t="s">
        <v>5</v>
      </c>
      <c r="B3" s="68" t="str">
        <f>SKETCH!B3</f>
        <v>ROLLING STONES</v>
      </c>
      <c r="C3" s="69"/>
      <c r="D3" s="69"/>
      <c r="E3" s="69"/>
      <c r="F3" s="70"/>
      <c r="G3" s="74"/>
      <c r="H3" s="76" t="s">
        <v>7</v>
      </c>
      <c r="I3" s="76"/>
      <c r="J3" s="46" t="str">
        <f>SKETCH!J3</f>
        <v>MEN'S BANDANA PRINT SHORTS</v>
      </c>
      <c r="K3" s="46"/>
      <c r="L3" s="46"/>
      <c r="M3" s="46"/>
      <c r="N3" s="46"/>
      <c r="O3" s="46"/>
      <c r="P3" s="3"/>
    </row>
    <row r="4" spans="1:16" x14ac:dyDescent="0.3">
      <c r="A4" s="9" t="s">
        <v>9</v>
      </c>
      <c r="B4" s="68">
        <f>SKETCH!B4</f>
        <v>0</v>
      </c>
      <c r="C4" s="69"/>
      <c r="D4" s="69"/>
      <c r="E4" s="69"/>
      <c r="F4" s="70"/>
      <c r="G4" s="74"/>
      <c r="H4" s="76" t="s">
        <v>10</v>
      </c>
      <c r="I4" s="76"/>
      <c r="J4" s="46">
        <f>SKETCH!J4</f>
        <v>0</v>
      </c>
      <c r="K4" s="46"/>
      <c r="L4" s="47" t="s">
        <v>11</v>
      </c>
      <c r="M4" s="47"/>
      <c r="N4" s="46">
        <f>SKETCH!N4</f>
        <v>0</v>
      </c>
      <c r="O4" s="46"/>
      <c r="P4" s="1"/>
    </row>
    <row r="5" spans="1:16" ht="21" thickBot="1" x14ac:dyDescent="0.35">
      <c r="A5" s="63" t="s">
        <v>12</v>
      </c>
      <c r="B5" s="64"/>
      <c r="C5" s="71">
        <f>SKETCH!$C$5</f>
        <v>45460</v>
      </c>
      <c r="D5" s="72"/>
      <c r="E5" s="72"/>
      <c r="F5" s="73"/>
      <c r="G5" s="74"/>
      <c r="H5" s="77" t="s">
        <v>13</v>
      </c>
      <c r="I5" s="77"/>
      <c r="J5" s="48">
        <f>SKETCH!J5</f>
        <v>0</v>
      </c>
      <c r="K5" s="48"/>
      <c r="L5" s="48"/>
      <c r="M5" s="48"/>
      <c r="N5" s="48"/>
      <c r="O5" s="48"/>
      <c r="P5" s="1"/>
    </row>
    <row r="6" spans="1:16" ht="21" thickBot="1" x14ac:dyDescent="0.35">
      <c r="A6" s="60" t="s">
        <v>15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"/>
    </row>
    <row r="7" spans="1:16" x14ac:dyDescent="0.3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</row>
    <row r="8" spans="1:16" x14ac:dyDescent="0.3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1"/>
    </row>
    <row r="9" spans="1:16" x14ac:dyDescent="0.3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4"/>
      <c r="P9" s="1"/>
    </row>
    <row r="10" spans="1:16" x14ac:dyDescent="0.3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1"/>
    </row>
    <row r="11" spans="1:16" x14ac:dyDescent="0.3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/>
    </row>
    <row r="12" spans="1:16" x14ac:dyDescent="0.3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</row>
    <row r="13" spans="1:16" x14ac:dyDescent="0.3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/>
    </row>
    <row r="14" spans="1:16" x14ac:dyDescent="0.3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4"/>
    </row>
    <row r="15" spans="1:16" x14ac:dyDescent="0.3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6" x14ac:dyDescent="0.3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</row>
    <row r="17" spans="1:15" x14ac:dyDescent="0.3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</row>
    <row r="18" spans="1:15" x14ac:dyDescent="0.3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1:15" x14ac:dyDescent="0.3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</row>
    <row r="20" spans="1:15" x14ac:dyDescent="0.3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4"/>
    </row>
    <row r="21" spans="1:15" x14ac:dyDescent="0.3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  <row r="22" spans="1:15" x14ac:dyDescent="0.3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</row>
    <row r="23" spans="1:1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4"/>
    </row>
    <row r="24" spans="1:1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</row>
    <row r="25" spans="1:1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</row>
    <row r="26" spans="1:15" x14ac:dyDescent="0.3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</row>
    <row r="27" spans="1:15" x14ac:dyDescent="0.3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/>
    </row>
    <row r="28" spans="1:15" x14ac:dyDescent="0.3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</row>
    <row r="29" spans="1:15" x14ac:dyDescent="0.3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4"/>
    </row>
    <row r="30" spans="1:15" x14ac:dyDescent="0.3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/>
    </row>
    <row r="31" spans="1:15" x14ac:dyDescent="0.3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4"/>
    </row>
    <row r="32" spans="1:15" x14ac:dyDescent="0.3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4"/>
    </row>
    <row r="33" spans="1:15" x14ac:dyDescent="0.3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</row>
    <row r="34" spans="1:15" x14ac:dyDescent="0.3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4"/>
    </row>
    <row r="35" spans="1:15" x14ac:dyDescent="0.3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4"/>
    </row>
    <row r="36" spans="1:15" x14ac:dyDescent="0.3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</row>
    <row r="37" spans="1:15" x14ac:dyDescent="0.3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4"/>
    </row>
    <row r="38" spans="1:15" ht="21" thickBot="1" x14ac:dyDescent="0.35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7"/>
    </row>
  </sheetData>
  <mergeCells count="19">
    <mergeCell ref="A7:O38"/>
    <mergeCell ref="A6:O6"/>
    <mergeCell ref="J4:K4"/>
    <mergeCell ref="L4:M4"/>
    <mergeCell ref="N4:O4"/>
    <mergeCell ref="A5:B5"/>
    <mergeCell ref="C5:F5"/>
    <mergeCell ref="H5:I5"/>
    <mergeCell ref="J5:O5"/>
    <mergeCell ref="A1:O1"/>
    <mergeCell ref="B2:F2"/>
    <mergeCell ref="G2:G5"/>
    <mergeCell ref="H2:I2"/>
    <mergeCell ref="J2:O2"/>
    <mergeCell ref="B3:F3"/>
    <mergeCell ref="H3:I3"/>
    <mergeCell ref="J3:O3"/>
    <mergeCell ref="B4:F4"/>
    <mergeCell ref="H4:I4"/>
  </mergeCells>
  <pageMargins left="0.7" right="0.7" top="0.75" bottom="0.75" header="0.3" footer="0.3"/>
  <pageSetup scale="61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C487C-CCC2-409A-B1AE-908C4B3B7B5F}">
  <sheetPr>
    <pageSetUpPr fitToPage="1"/>
  </sheetPr>
  <dimension ref="A1:P62"/>
  <sheetViews>
    <sheetView tabSelected="1" view="pageBreakPreview" zoomScale="60" zoomScaleNormal="100" zoomScalePageLayoutView="85" workbookViewId="0">
      <selection activeCell="Z9" sqref="Z9"/>
    </sheetView>
  </sheetViews>
  <sheetFormatPr defaultRowHeight="20.25" x14ac:dyDescent="0.3"/>
  <cols>
    <col min="1" max="15" width="13.42578125" style="2" customWidth="1"/>
    <col min="16" max="16" width="9.140625" style="2"/>
  </cols>
  <sheetData>
    <row r="1" spans="1:16" ht="55.5" customHeight="1" x14ac:dyDescent="0.3">
      <c r="A1" s="58" t="s">
        <v>0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6" x14ac:dyDescent="0.3">
      <c r="A2" s="4" t="s">
        <v>1</v>
      </c>
      <c r="B2" s="65" t="str">
        <f>SKETCH!B2</f>
        <v>SPRING SUMMER 2025</v>
      </c>
      <c r="C2" s="66"/>
      <c r="D2" s="66"/>
      <c r="E2" s="66"/>
      <c r="F2" s="67"/>
      <c r="G2" s="74"/>
      <c r="H2" s="75" t="s">
        <v>3</v>
      </c>
      <c r="I2" s="75"/>
      <c r="J2" s="45" t="str">
        <f>SKETCH!J2</f>
        <v>9 CARNABY</v>
      </c>
      <c r="K2" s="45"/>
      <c r="L2" s="45"/>
      <c r="M2" s="45"/>
      <c r="N2" s="45"/>
      <c r="O2" s="45"/>
      <c r="P2" s="3"/>
    </row>
    <row r="3" spans="1:16" x14ac:dyDescent="0.3">
      <c r="A3" s="5" t="s">
        <v>5</v>
      </c>
      <c r="B3" s="68" t="str">
        <f>SKETCH!B3</f>
        <v>ROLLING STONES</v>
      </c>
      <c r="C3" s="69"/>
      <c r="D3" s="69"/>
      <c r="E3" s="69"/>
      <c r="F3" s="70"/>
      <c r="G3" s="74"/>
      <c r="H3" s="76" t="s">
        <v>7</v>
      </c>
      <c r="I3" s="76"/>
      <c r="J3" s="46" t="str">
        <f>SKETCH!J3</f>
        <v>MEN'S BANDANA PRINT SHORTS</v>
      </c>
      <c r="K3" s="46"/>
      <c r="L3" s="46"/>
      <c r="M3" s="46"/>
      <c r="N3" s="46"/>
      <c r="O3" s="46"/>
      <c r="P3" s="3"/>
    </row>
    <row r="4" spans="1:16" x14ac:dyDescent="0.3">
      <c r="A4" s="9" t="s">
        <v>9</v>
      </c>
      <c r="B4" s="68">
        <f>SKETCH!B4</f>
        <v>0</v>
      </c>
      <c r="C4" s="69"/>
      <c r="D4" s="69"/>
      <c r="E4" s="69"/>
      <c r="F4" s="70"/>
      <c r="G4" s="74"/>
      <c r="H4" s="76" t="s">
        <v>10</v>
      </c>
      <c r="I4" s="76"/>
      <c r="J4" s="46">
        <f>SKETCH!J4</f>
        <v>0</v>
      </c>
      <c r="K4" s="46"/>
      <c r="L4" s="47" t="s">
        <v>11</v>
      </c>
      <c r="M4" s="47"/>
      <c r="N4" s="46">
        <f>SKETCH!N4</f>
        <v>0</v>
      </c>
      <c r="O4" s="46"/>
      <c r="P4" s="1"/>
    </row>
    <row r="5" spans="1:16" ht="21" thickBot="1" x14ac:dyDescent="0.35">
      <c r="A5" s="63" t="s">
        <v>12</v>
      </c>
      <c r="B5" s="64"/>
      <c r="C5" s="71">
        <f>SKETCH!$C$5</f>
        <v>45460</v>
      </c>
      <c r="D5" s="72"/>
      <c r="E5" s="72"/>
      <c r="F5" s="73"/>
      <c r="G5" s="74"/>
      <c r="H5" s="77" t="s">
        <v>13</v>
      </c>
      <c r="I5" s="77"/>
      <c r="J5" s="48">
        <f>SKETCH!J5</f>
        <v>0</v>
      </c>
      <c r="K5" s="48"/>
      <c r="L5" s="48"/>
      <c r="M5" s="48"/>
      <c r="N5" s="48"/>
      <c r="O5" s="48"/>
      <c r="P5" s="1"/>
    </row>
    <row r="6" spans="1:16" x14ac:dyDescent="0.3">
      <c r="A6" s="78" t="s">
        <v>16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P6" s="1"/>
    </row>
    <row r="7" spans="1:16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6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1"/>
    </row>
    <row r="9" spans="1:16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1"/>
    </row>
    <row r="10" spans="1:16" x14ac:dyDescent="0.3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"/>
    </row>
    <row r="11" spans="1:16" x14ac:dyDescent="0.3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1:16" x14ac:dyDescent="0.3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16" x14ac:dyDescent="0.3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6" x14ac:dyDescent="0.3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1:16" x14ac:dyDescent="0.3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6" x14ac:dyDescent="0.3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x14ac:dyDescent="0.3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1:15" x14ac:dyDescent="0.3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x14ac:dyDescent="0.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x14ac:dyDescent="0.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x14ac:dyDescent="0.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5" x14ac:dyDescent="0.3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x14ac:dyDescent="0.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x14ac:dyDescent="0.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x14ac:dyDescent="0.3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</row>
    <row r="33" spans="1:15" x14ac:dyDescent="0.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x14ac:dyDescent="0.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</sheetData>
  <mergeCells count="19">
    <mergeCell ref="A7:O38"/>
    <mergeCell ref="A6:O6"/>
    <mergeCell ref="J4:K4"/>
    <mergeCell ref="L4:M4"/>
    <mergeCell ref="N4:O4"/>
    <mergeCell ref="A5:B5"/>
    <mergeCell ref="C5:F5"/>
    <mergeCell ref="H5:I5"/>
    <mergeCell ref="J5:O5"/>
    <mergeCell ref="A1:O1"/>
    <mergeCell ref="B2:F2"/>
    <mergeCell ref="G2:G5"/>
    <mergeCell ref="H2:I2"/>
    <mergeCell ref="J2:O2"/>
    <mergeCell ref="B3:F3"/>
    <mergeCell ref="H3:I3"/>
    <mergeCell ref="J3:O3"/>
    <mergeCell ref="B4:F4"/>
    <mergeCell ref="H4:I4"/>
  </mergeCells>
  <pageMargins left="0.7" right="0.7" top="0.75" bottom="0.75" header="0.3" footer="0.3"/>
  <pageSetup scale="61" fitToHeight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5E62-100D-4760-BF55-8E47C4E0C243}">
  <sheetPr>
    <pageSetUpPr fitToPage="1"/>
  </sheetPr>
  <dimension ref="A1:P30"/>
  <sheetViews>
    <sheetView view="pageLayout" zoomScaleNormal="100" workbookViewId="0">
      <selection activeCell="D13" sqref="D13:E13"/>
    </sheetView>
  </sheetViews>
  <sheetFormatPr defaultRowHeight="20.25" x14ac:dyDescent="0.3"/>
  <cols>
    <col min="1" max="15" width="13.42578125" style="2" customWidth="1"/>
    <col min="16" max="16" width="9.140625" style="2"/>
  </cols>
  <sheetData>
    <row r="1" spans="1:16" ht="55.5" customHeight="1" x14ac:dyDescent="0.3">
      <c r="A1" s="58" t="s">
        <v>0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6" x14ac:dyDescent="0.3">
      <c r="A2" s="4" t="s">
        <v>1</v>
      </c>
      <c r="B2" s="65" t="str">
        <f>SKETCH!B2</f>
        <v>SPRING SUMMER 2025</v>
      </c>
      <c r="C2" s="66"/>
      <c r="D2" s="66"/>
      <c r="E2" s="66"/>
      <c r="F2" s="67"/>
      <c r="G2" s="74"/>
      <c r="H2" s="75" t="s">
        <v>3</v>
      </c>
      <c r="I2" s="75"/>
      <c r="J2" s="45" t="str">
        <f>SKETCH!J2</f>
        <v>9 CARNABY</v>
      </c>
      <c r="K2" s="45"/>
      <c r="L2" s="45"/>
      <c r="M2" s="45"/>
      <c r="N2" s="45"/>
      <c r="O2" s="45"/>
      <c r="P2" s="3"/>
    </row>
    <row r="3" spans="1:16" x14ac:dyDescent="0.3">
      <c r="A3" s="5" t="s">
        <v>5</v>
      </c>
      <c r="B3" s="68" t="str">
        <f>SKETCH!B3</f>
        <v>ROLLING STONES</v>
      </c>
      <c r="C3" s="69"/>
      <c r="D3" s="69"/>
      <c r="E3" s="69"/>
      <c r="F3" s="70"/>
      <c r="G3" s="74"/>
      <c r="H3" s="76" t="s">
        <v>7</v>
      </c>
      <c r="I3" s="76"/>
      <c r="J3" s="46" t="str">
        <f>SKETCH!J3</f>
        <v>MEN'S BANDANA PRINT SHORTS</v>
      </c>
      <c r="K3" s="46"/>
      <c r="L3" s="46"/>
      <c r="M3" s="46"/>
      <c r="N3" s="46"/>
      <c r="O3" s="46"/>
      <c r="P3" s="3"/>
    </row>
    <row r="4" spans="1:16" x14ac:dyDescent="0.3">
      <c r="A4" s="9" t="s">
        <v>9</v>
      </c>
      <c r="B4" s="68">
        <f>SKETCH!B4</f>
        <v>0</v>
      </c>
      <c r="C4" s="69"/>
      <c r="D4" s="69"/>
      <c r="E4" s="69"/>
      <c r="F4" s="70"/>
      <c r="G4" s="74"/>
      <c r="H4" s="76" t="s">
        <v>10</v>
      </c>
      <c r="I4" s="76"/>
      <c r="J4" s="46">
        <f>SKETCH!J4</f>
        <v>0</v>
      </c>
      <c r="K4" s="46"/>
      <c r="L4" s="47" t="s">
        <v>11</v>
      </c>
      <c r="M4" s="47"/>
      <c r="N4" s="46">
        <f>SKETCH!N4</f>
        <v>0</v>
      </c>
      <c r="O4" s="46"/>
      <c r="P4" s="1"/>
    </row>
    <row r="5" spans="1:16" ht="21" thickBot="1" x14ac:dyDescent="0.35">
      <c r="A5" s="63" t="s">
        <v>12</v>
      </c>
      <c r="B5" s="64"/>
      <c r="C5" s="71">
        <f>SKETCH!$C$5</f>
        <v>45460</v>
      </c>
      <c r="D5" s="72"/>
      <c r="E5" s="72"/>
      <c r="F5" s="73"/>
      <c r="G5" s="74"/>
      <c r="H5" s="77" t="s">
        <v>13</v>
      </c>
      <c r="I5" s="77"/>
      <c r="J5" s="48">
        <f>SKETCH!J5</f>
        <v>0</v>
      </c>
      <c r="K5" s="48"/>
      <c r="L5" s="48"/>
      <c r="M5" s="48"/>
      <c r="N5" s="48"/>
      <c r="O5" s="48"/>
      <c r="P5" s="1"/>
    </row>
    <row r="6" spans="1:16" x14ac:dyDescent="0.3">
      <c r="A6" s="78" t="s">
        <v>17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P6" s="1"/>
    </row>
    <row r="7" spans="1:16" ht="47.25" customHeight="1" x14ac:dyDescent="0.3">
      <c r="A7" s="20" t="s">
        <v>18</v>
      </c>
      <c r="B7" s="20" t="s">
        <v>19</v>
      </c>
      <c r="C7" s="20" t="s">
        <v>20</v>
      </c>
      <c r="D7" s="82" t="s">
        <v>21</v>
      </c>
      <c r="E7" s="82"/>
      <c r="F7" s="81" t="s">
        <v>22</v>
      </c>
      <c r="G7" s="81"/>
      <c r="H7" s="82" t="s">
        <v>23</v>
      </c>
      <c r="I7" s="82"/>
      <c r="J7" s="20" t="s">
        <v>24</v>
      </c>
      <c r="K7" s="82" t="s">
        <v>25</v>
      </c>
      <c r="L7" s="82"/>
      <c r="M7" s="21" t="s">
        <v>26</v>
      </c>
      <c r="N7" s="82" t="s">
        <v>27</v>
      </c>
      <c r="O7" s="82"/>
    </row>
    <row r="8" spans="1:16" ht="47.25" customHeight="1" x14ac:dyDescent="0.3">
      <c r="A8" s="22">
        <v>1</v>
      </c>
      <c r="B8" s="23"/>
      <c r="C8" s="23" t="s">
        <v>28</v>
      </c>
      <c r="D8" s="83" t="s">
        <v>29</v>
      </c>
      <c r="E8" s="83"/>
      <c r="F8" s="83" t="s">
        <v>30</v>
      </c>
      <c r="G8" s="83"/>
      <c r="H8" s="83" t="s">
        <v>31</v>
      </c>
      <c r="I8" s="83"/>
      <c r="J8" s="23" t="s">
        <v>32</v>
      </c>
      <c r="K8" s="83" t="s">
        <v>33</v>
      </c>
      <c r="L8" s="83"/>
      <c r="M8" s="23" t="s">
        <v>34</v>
      </c>
      <c r="N8" s="83" t="s">
        <v>35</v>
      </c>
      <c r="O8" s="83"/>
      <c r="P8" s="1"/>
    </row>
    <row r="9" spans="1:16" ht="47.25" customHeight="1" x14ac:dyDescent="0.3">
      <c r="A9" s="22">
        <v>2</v>
      </c>
      <c r="B9" s="23"/>
      <c r="C9" s="23" t="s">
        <v>36</v>
      </c>
      <c r="D9" s="83" t="s">
        <v>37</v>
      </c>
      <c r="E9" s="83"/>
      <c r="F9" s="83" t="s">
        <v>38</v>
      </c>
      <c r="G9" s="83"/>
      <c r="H9" s="83" t="s">
        <v>39</v>
      </c>
      <c r="I9" s="83"/>
      <c r="J9" s="23" t="s">
        <v>40</v>
      </c>
      <c r="K9" s="83" t="s">
        <v>33</v>
      </c>
      <c r="L9" s="83"/>
      <c r="M9" s="23" t="s">
        <v>41</v>
      </c>
      <c r="N9" s="83"/>
      <c r="O9" s="83"/>
      <c r="P9" s="1"/>
    </row>
    <row r="10" spans="1:16" ht="47.25" customHeight="1" x14ac:dyDescent="0.3">
      <c r="A10" s="22">
        <v>3</v>
      </c>
      <c r="B10" s="23"/>
      <c r="C10" s="23" t="s">
        <v>42</v>
      </c>
      <c r="D10" s="83" t="s">
        <v>43</v>
      </c>
      <c r="E10" s="83"/>
      <c r="F10" s="83" t="s">
        <v>44</v>
      </c>
      <c r="G10" s="83"/>
      <c r="H10" s="83" t="s">
        <v>31</v>
      </c>
      <c r="I10" s="83"/>
      <c r="J10" s="23" t="s">
        <v>45</v>
      </c>
      <c r="K10" s="83"/>
      <c r="L10" s="83"/>
      <c r="M10" s="23" t="s">
        <v>46</v>
      </c>
      <c r="N10" s="83"/>
      <c r="O10" s="83"/>
      <c r="P10" s="1"/>
    </row>
    <row r="11" spans="1:16" ht="47.25" customHeight="1" x14ac:dyDescent="0.3">
      <c r="A11" s="22">
        <v>4</v>
      </c>
      <c r="B11" s="23"/>
      <c r="C11" s="23" t="s">
        <v>47</v>
      </c>
      <c r="D11" s="83" t="s">
        <v>48</v>
      </c>
      <c r="E11" s="83"/>
      <c r="F11" s="83" t="s">
        <v>49</v>
      </c>
      <c r="G11" s="83"/>
      <c r="H11" s="83"/>
      <c r="I11" s="83"/>
      <c r="J11" s="23"/>
      <c r="K11" s="83"/>
      <c r="L11" s="83"/>
      <c r="M11" s="23"/>
      <c r="N11" s="83"/>
      <c r="O11" s="83"/>
    </row>
    <row r="12" spans="1:16" ht="47.25" customHeight="1" x14ac:dyDescent="0.3">
      <c r="A12" s="22">
        <v>5</v>
      </c>
      <c r="B12" s="24"/>
      <c r="C12" s="23" t="s">
        <v>47</v>
      </c>
      <c r="D12" s="83" t="s">
        <v>50</v>
      </c>
      <c r="E12" s="83"/>
      <c r="F12" s="83" t="s">
        <v>51</v>
      </c>
      <c r="G12" s="83"/>
      <c r="H12" s="83"/>
      <c r="I12" s="83"/>
      <c r="J12" s="23"/>
      <c r="K12" s="83"/>
      <c r="L12" s="83"/>
      <c r="M12" s="23"/>
      <c r="N12" s="83"/>
      <c r="O12" s="83"/>
    </row>
    <row r="13" spans="1:16" ht="47.25" customHeight="1" x14ac:dyDescent="0.3">
      <c r="A13" s="22"/>
      <c r="B13" s="23"/>
      <c r="C13" s="23"/>
      <c r="D13" s="83"/>
      <c r="E13" s="83"/>
      <c r="F13" s="83"/>
      <c r="G13" s="83"/>
      <c r="H13" s="83"/>
      <c r="I13" s="83"/>
      <c r="J13" s="23"/>
      <c r="K13" s="83"/>
      <c r="L13" s="83"/>
      <c r="M13" s="23"/>
      <c r="N13" s="83"/>
      <c r="O13" s="83"/>
    </row>
    <row r="14" spans="1:16" ht="47.25" customHeight="1" x14ac:dyDescent="0.3">
      <c r="A14" s="22"/>
      <c r="B14" s="23"/>
      <c r="C14" s="23"/>
      <c r="D14" s="83"/>
      <c r="E14" s="83"/>
      <c r="F14" s="83"/>
      <c r="G14" s="83"/>
      <c r="H14" s="83"/>
      <c r="I14" s="83"/>
      <c r="J14" s="23"/>
      <c r="K14" s="83"/>
      <c r="L14" s="83"/>
      <c r="M14" s="23"/>
      <c r="N14" s="83"/>
      <c r="O14" s="83"/>
    </row>
    <row r="15" spans="1:16" ht="47.25" customHeight="1" x14ac:dyDescent="0.3">
      <c r="A15" s="22"/>
      <c r="B15" s="23"/>
      <c r="C15" s="23"/>
      <c r="D15" s="83"/>
      <c r="E15" s="83"/>
      <c r="F15" s="83"/>
      <c r="G15" s="83"/>
      <c r="H15" s="83"/>
      <c r="I15" s="83"/>
      <c r="J15" s="23"/>
      <c r="K15" s="83"/>
      <c r="L15" s="83"/>
      <c r="M15" s="23"/>
      <c r="N15" s="83"/>
      <c r="O15" s="83"/>
    </row>
    <row r="16" spans="1:16" ht="47.25" customHeight="1" x14ac:dyDescent="0.3">
      <c r="A16" s="22"/>
      <c r="B16" s="23"/>
      <c r="C16" s="23"/>
      <c r="D16" s="83"/>
      <c r="E16" s="83"/>
      <c r="F16" s="83"/>
      <c r="G16" s="83"/>
      <c r="H16" s="83"/>
      <c r="I16" s="83"/>
      <c r="J16" s="23"/>
      <c r="K16" s="83"/>
      <c r="L16" s="83"/>
      <c r="M16" s="23"/>
      <c r="N16" s="83"/>
      <c r="O16" s="83"/>
    </row>
    <row r="17" spans="1:15" ht="47.25" customHeight="1" x14ac:dyDescent="0.3">
      <c r="A17" s="22"/>
      <c r="B17" s="23"/>
      <c r="C17" s="23"/>
      <c r="D17" s="83"/>
      <c r="E17" s="83"/>
      <c r="F17" s="83"/>
      <c r="G17" s="83"/>
      <c r="H17" s="83"/>
      <c r="I17" s="83"/>
      <c r="J17" s="23"/>
      <c r="K17" s="83"/>
      <c r="L17" s="83"/>
      <c r="M17" s="23"/>
      <c r="N17" s="83"/>
      <c r="O17" s="83"/>
    </row>
    <row r="18" spans="1:15" ht="47.25" customHeight="1" x14ac:dyDescent="0.3">
      <c r="A18" s="22"/>
      <c r="B18" s="23"/>
      <c r="C18" s="23"/>
      <c r="D18" s="83"/>
      <c r="E18" s="83"/>
      <c r="F18" s="83"/>
      <c r="G18" s="83"/>
      <c r="H18" s="83"/>
      <c r="I18" s="83"/>
      <c r="J18" s="23"/>
      <c r="K18" s="83"/>
      <c r="L18" s="83"/>
      <c r="M18" s="23"/>
      <c r="N18" s="83"/>
      <c r="O18" s="83"/>
    </row>
    <row r="19" spans="1:15" ht="47.25" customHeight="1" x14ac:dyDescent="0.3">
      <c r="A19" s="22"/>
      <c r="B19" s="23"/>
      <c r="C19" s="23"/>
      <c r="D19" s="83"/>
      <c r="E19" s="83"/>
      <c r="F19" s="83"/>
      <c r="G19" s="83"/>
      <c r="H19" s="83"/>
      <c r="I19" s="83"/>
      <c r="J19" s="23"/>
      <c r="K19" s="83"/>
      <c r="L19" s="83"/>
      <c r="M19" s="23"/>
      <c r="N19" s="83"/>
      <c r="O19" s="83"/>
    </row>
    <row r="20" spans="1:15" ht="47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47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47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83">
    <mergeCell ref="D18:E18"/>
    <mergeCell ref="F18:G18"/>
    <mergeCell ref="H18:I18"/>
    <mergeCell ref="K18:L18"/>
    <mergeCell ref="N18:O18"/>
    <mergeCell ref="D19:E19"/>
    <mergeCell ref="F19:G19"/>
    <mergeCell ref="H19:I19"/>
    <mergeCell ref="K19:L19"/>
    <mergeCell ref="N19:O19"/>
    <mergeCell ref="D16:E16"/>
    <mergeCell ref="F16:G16"/>
    <mergeCell ref="H16:I16"/>
    <mergeCell ref="K16:L16"/>
    <mergeCell ref="N16:O16"/>
    <mergeCell ref="D17:E17"/>
    <mergeCell ref="F17:G17"/>
    <mergeCell ref="H17:I17"/>
    <mergeCell ref="K17:L17"/>
    <mergeCell ref="N17:O17"/>
    <mergeCell ref="D14:E14"/>
    <mergeCell ref="F14:G14"/>
    <mergeCell ref="H14:I14"/>
    <mergeCell ref="K14:L14"/>
    <mergeCell ref="N14:O14"/>
    <mergeCell ref="D15:E15"/>
    <mergeCell ref="F15:G15"/>
    <mergeCell ref="H15:I15"/>
    <mergeCell ref="K15:L15"/>
    <mergeCell ref="N15:O15"/>
    <mergeCell ref="D12:E12"/>
    <mergeCell ref="F12:G12"/>
    <mergeCell ref="H12:I12"/>
    <mergeCell ref="K12:L12"/>
    <mergeCell ref="N12:O12"/>
    <mergeCell ref="D13:E13"/>
    <mergeCell ref="F13:G13"/>
    <mergeCell ref="H13:I13"/>
    <mergeCell ref="K13:L13"/>
    <mergeCell ref="N13:O13"/>
    <mergeCell ref="D10:E10"/>
    <mergeCell ref="F10:G10"/>
    <mergeCell ref="H10:I10"/>
    <mergeCell ref="K10:L10"/>
    <mergeCell ref="N10:O10"/>
    <mergeCell ref="D11:E11"/>
    <mergeCell ref="F11:G11"/>
    <mergeCell ref="H11:I11"/>
    <mergeCell ref="K11:L11"/>
    <mergeCell ref="N11:O11"/>
    <mergeCell ref="K8:L8"/>
    <mergeCell ref="N8:O8"/>
    <mergeCell ref="D9:E9"/>
    <mergeCell ref="F9:G9"/>
    <mergeCell ref="H9:I9"/>
    <mergeCell ref="K9:L9"/>
    <mergeCell ref="N9:O9"/>
    <mergeCell ref="D8:E8"/>
    <mergeCell ref="F8:G8"/>
    <mergeCell ref="H8:I8"/>
    <mergeCell ref="J5:O5"/>
    <mergeCell ref="A6:O6"/>
    <mergeCell ref="F7:G7"/>
    <mergeCell ref="D7:E7"/>
    <mergeCell ref="H7:I7"/>
    <mergeCell ref="K7:L7"/>
    <mergeCell ref="N7:O7"/>
    <mergeCell ref="A1:O1"/>
    <mergeCell ref="B2:F2"/>
    <mergeCell ref="G2:G5"/>
    <mergeCell ref="H2:I2"/>
    <mergeCell ref="J2:O2"/>
    <mergeCell ref="B3:F3"/>
    <mergeCell ref="H3:I3"/>
    <mergeCell ref="J3:O3"/>
    <mergeCell ref="B4:F4"/>
    <mergeCell ref="H4:I4"/>
    <mergeCell ref="J4:K4"/>
    <mergeCell ref="L4:M4"/>
    <mergeCell ref="N4:O4"/>
    <mergeCell ref="A5:B5"/>
    <mergeCell ref="C5:F5"/>
    <mergeCell ref="H5:I5"/>
  </mergeCells>
  <pageMargins left="0.7" right="0.7" top="0.75" bottom="0.75" header="0.3" footer="0.3"/>
  <pageSetup scale="61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F644-DA43-4EB5-A266-B46A01339DF3}">
  <sheetPr>
    <pageSetUpPr fitToPage="1"/>
  </sheetPr>
  <dimension ref="A1:Q42"/>
  <sheetViews>
    <sheetView view="pageBreakPreview" zoomScale="60" zoomScaleNormal="100" zoomScalePageLayoutView="85" workbookViewId="0">
      <selection activeCell="F16" sqref="A1:P26"/>
    </sheetView>
  </sheetViews>
  <sheetFormatPr defaultRowHeight="20.25" x14ac:dyDescent="0.3"/>
  <cols>
    <col min="1" max="5" width="13.42578125" style="2" customWidth="1"/>
    <col min="6" max="6" width="68.5703125" style="2" customWidth="1"/>
    <col min="7" max="16" width="13.42578125" style="2" customWidth="1"/>
    <col min="17" max="17" width="9.140625" style="2"/>
  </cols>
  <sheetData>
    <row r="1" spans="1:17" ht="55.5" customHeight="1" x14ac:dyDescent="0.3">
      <c r="A1" s="58" t="s">
        <v>0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7" x14ac:dyDescent="0.3">
      <c r="A2" s="4" t="s">
        <v>1</v>
      </c>
      <c r="B2" s="65" t="str">
        <f>SKETCH!B2</f>
        <v>SPRING SUMMER 2025</v>
      </c>
      <c r="C2" s="66"/>
      <c r="D2" s="66"/>
      <c r="E2" s="66"/>
      <c r="F2" s="66"/>
      <c r="G2" s="67"/>
      <c r="H2" s="74"/>
      <c r="I2" s="75" t="s">
        <v>3</v>
      </c>
      <c r="J2" s="75"/>
      <c r="K2" s="45" t="str">
        <f>SKETCH!J2</f>
        <v>9 CARNABY</v>
      </c>
      <c r="L2" s="45"/>
      <c r="M2" s="45"/>
      <c r="N2" s="45"/>
      <c r="O2" s="45"/>
      <c r="P2" s="45"/>
      <c r="Q2" s="3"/>
    </row>
    <row r="3" spans="1:17" x14ac:dyDescent="0.3">
      <c r="A3" s="5" t="s">
        <v>5</v>
      </c>
      <c r="B3" s="68" t="str">
        <f>SKETCH!B3</f>
        <v>ROLLING STONES</v>
      </c>
      <c r="C3" s="69"/>
      <c r="D3" s="69"/>
      <c r="E3" s="69"/>
      <c r="F3" s="69"/>
      <c r="G3" s="70"/>
      <c r="H3" s="74"/>
      <c r="I3" s="76" t="s">
        <v>7</v>
      </c>
      <c r="J3" s="76"/>
      <c r="K3" s="46" t="str">
        <f>SKETCH!J3</f>
        <v>MEN'S BANDANA PRINT SHORTS</v>
      </c>
      <c r="L3" s="46"/>
      <c r="M3" s="46"/>
      <c r="N3" s="46"/>
      <c r="O3" s="46"/>
      <c r="P3" s="46"/>
      <c r="Q3" s="3"/>
    </row>
    <row r="4" spans="1:17" x14ac:dyDescent="0.3">
      <c r="A4" s="9" t="s">
        <v>9</v>
      </c>
      <c r="B4" s="68">
        <f>SKETCH!B4</f>
        <v>0</v>
      </c>
      <c r="C4" s="69"/>
      <c r="D4" s="69"/>
      <c r="E4" s="69"/>
      <c r="F4" s="69"/>
      <c r="G4" s="70"/>
      <c r="H4" s="74"/>
      <c r="I4" s="76" t="s">
        <v>10</v>
      </c>
      <c r="J4" s="76"/>
      <c r="K4" s="46">
        <f>SKETCH!J4</f>
        <v>0</v>
      </c>
      <c r="L4" s="46"/>
      <c r="M4" s="47" t="s">
        <v>11</v>
      </c>
      <c r="N4" s="47"/>
      <c r="O4" s="46">
        <f>SKETCH!N4</f>
        <v>0</v>
      </c>
      <c r="P4" s="46"/>
      <c r="Q4" s="1"/>
    </row>
    <row r="5" spans="1:17" x14ac:dyDescent="0.3">
      <c r="A5" s="63" t="s">
        <v>12</v>
      </c>
      <c r="B5" s="64"/>
      <c r="C5" s="71">
        <f>SKETCH!$C$5</f>
        <v>45460</v>
      </c>
      <c r="D5" s="72"/>
      <c r="E5" s="72"/>
      <c r="F5" s="72"/>
      <c r="G5" s="73"/>
      <c r="H5" s="74"/>
      <c r="I5" s="77" t="s">
        <v>13</v>
      </c>
      <c r="J5" s="77"/>
      <c r="K5" s="48">
        <f>SKETCH!J5</f>
        <v>0</v>
      </c>
      <c r="L5" s="48"/>
      <c r="M5" s="48"/>
      <c r="N5" s="48"/>
      <c r="O5" s="48"/>
      <c r="P5" s="48"/>
      <c r="Q5" s="1"/>
    </row>
    <row r="6" spans="1:17" ht="32.25" x14ac:dyDescent="0.3">
      <c r="A6" s="7" t="s">
        <v>52</v>
      </c>
      <c r="B6" s="94" t="s">
        <v>53</v>
      </c>
      <c r="C6" s="95"/>
      <c r="D6" s="95"/>
      <c r="E6" s="96"/>
      <c r="F6" s="43"/>
      <c r="G6" s="6" t="s">
        <v>54</v>
      </c>
      <c r="H6" s="6" t="s">
        <v>55</v>
      </c>
      <c r="I6" s="18" t="s">
        <v>56</v>
      </c>
      <c r="J6" s="19" t="s">
        <v>57</v>
      </c>
      <c r="K6" s="18" t="s">
        <v>58</v>
      </c>
      <c r="L6" s="97" t="s">
        <v>59</v>
      </c>
      <c r="M6" s="98"/>
      <c r="N6" s="98"/>
      <c r="O6" s="98"/>
      <c r="P6" s="99"/>
      <c r="Q6" s="1"/>
    </row>
    <row r="7" spans="1:17" ht="20.25" customHeight="1" x14ac:dyDescent="0.3">
      <c r="A7" s="88" t="s">
        <v>60</v>
      </c>
      <c r="B7" s="89"/>
      <c r="C7" s="89"/>
      <c r="D7" s="89"/>
      <c r="E7" s="89"/>
      <c r="F7" s="44"/>
      <c r="G7" s="14"/>
      <c r="H7" s="14"/>
      <c r="I7" s="10"/>
      <c r="J7" s="34"/>
      <c r="K7" s="12"/>
      <c r="L7" s="90"/>
      <c r="M7" s="91"/>
      <c r="N7" s="91"/>
      <c r="O7" s="91"/>
      <c r="P7" s="92"/>
      <c r="Q7" s="1"/>
    </row>
    <row r="8" spans="1:17" x14ac:dyDescent="0.3">
      <c r="A8" s="26" t="s">
        <v>61</v>
      </c>
      <c r="B8" s="85" t="s">
        <v>62</v>
      </c>
      <c r="C8" s="86"/>
      <c r="D8" s="86"/>
      <c r="E8" s="87"/>
      <c r="F8" s="42" t="s">
        <v>105</v>
      </c>
      <c r="G8" s="27">
        <v>0.5</v>
      </c>
      <c r="H8" s="27">
        <v>0.5</v>
      </c>
      <c r="I8" s="27">
        <v>14.5</v>
      </c>
      <c r="J8" s="27"/>
      <c r="K8" s="27">
        <v>14.5</v>
      </c>
      <c r="L8" s="93" t="s">
        <v>63</v>
      </c>
      <c r="M8" s="86"/>
      <c r="N8" s="86"/>
      <c r="O8" s="86"/>
      <c r="P8" s="87"/>
    </row>
    <row r="9" spans="1:17" x14ac:dyDescent="0.3">
      <c r="A9" s="26" t="s">
        <v>64</v>
      </c>
      <c r="B9" s="85" t="s">
        <v>65</v>
      </c>
      <c r="C9" s="86"/>
      <c r="D9" s="86"/>
      <c r="E9" s="87"/>
      <c r="F9" s="42" t="s">
        <v>106</v>
      </c>
      <c r="G9" s="27">
        <v>0.5</v>
      </c>
      <c r="H9" s="27">
        <v>0.5</v>
      </c>
      <c r="I9" s="27">
        <v>21</v>
      </c>
      <c r="J9" s="27"/>
      <c r="K9" s="27">
        <v>21</v>
      </c>
      <c r="L9" s="85"/>
      <c r="M9" s="86"/>
      <c r="N9" s="86"/>
      <c r="O9" s="86"/>
      <c r="P9" s="87"/>
      <c r="Q9" s="1"/>
    </row>
    <row r="10" spans="1:17" x14ac:dyDescent="0.3">
      <c r="A10" s="26" t="s">
        <v>66</v>
      </c>
      <c r="B10" s="85" t="s">
        <v>67</v>
      </c>
      <c r="C10" s="86"/>
      <c r="D10" s="86"/>
      <c r="E10" s="87"/>
      <c r="F10" s="42" t="s">
        <v>107</v>
      </c>
      <c r="G10" s="27">
        <v>0.125</v>
      </c>
      <c r="H10" s="27">
        <v>0.125</v>
      </c>
      <c r="I10" s="27">
        <v>2</v>
      </c>
      <c r="J10" s="27"/>
      <c r="K10" s="27">
        <v>2</v>
      </c>
      <c r="L10" s="85"/>
      <c r="M10" s="86"/>
      <c r="N10" s="86"/>
      <c r="O10" s="86"/>
      <c r="P10" s="87"/>
      <c r="Q10" s="1"/>
    </row>
    <row r="11" spans="1:17" x14ac:dyDescent="0.3">
      <c r="A11" s="26" t="s">
        <v>68</v>
      </c>
      <c r="B11" s="85" t="s">
        <v>69</v>
      </c>
      <c r="C11" s="86"/>
      <c r="D11" s="86"/>
      <c r="E11" s="87"/>
      <c r="F11" s="42" t="s">
        <v>108</v>
      </c>
      <c r="G11" s="27">
        <v>0</v>
      </c>
      <c r="H11" s="27">
        <v>0</v>
      </c>
      <c r="I11" s="27">
        <v>7</v>
      </c>
      <c r="J11" s="27"/>
      <c r="K11" s="27">
        <v>7</v>
      </c>
      <c r="L11" s="85"/>
      <c r="M11" s="86"/>
      <c r="N11" s="86"/>
      <c r="O11" s="86"/>
      <c r="P11" s="87"/>
      <c r="Q11" s="1"/>
    </row>
    <row r="12" spans="1:17" x14ac:dyDescent="0.3">
      <c r="A12" s="26" t="s">
        <v>70</v>
      </c>
      <c r="B12" s="85" t="s">
        <v>71</v>
      </c>
      <c r="C12" s="86"/>
      <c r="D12" s="86"/>
      <c r="E12" s="87"/>
      <c r="F12" s="42" t="s">
        <v>109</v>
      </c>
      <c r="G12" s="27">
        <v>0.5</v>
      </c>
      <c r="H12" s="27">
        <v>0.5</v>
      </c>
      <c r="I12" s="27">
        <v>20.5</v>
      </c>
      <c r="J12" s="27"/>
      <c r="K12" s="27">
        <v>20.5</v>
      </c>
      <c r="L12" s="85"/>
      <c r="M12" s="86"/>
      <c r="N12" s="86"/>
      <c r="O12" s="86"/>
      <c r="P12" s="87"/>
    </row>
    <row r="13" spans="1:17" x14ac:dyDescent="0.3">
      <c r="A13" s="26" t="s">
        <v>72</v>
      </c>
      <c r="B13" s="85" t="s">
        <v>73</v>
      </c>
      <c r="C13" s="86"/>
      <c r="D13" s="86"/>
      <c r="E13" s="87"/>
      <c r="F13" s="42" t="s">
        <v>110</v>
      </c>
      <c r="G13" s="27">
        <v>0.25</v>
      </c>
      <c r="H13" s="27">
        <v>0.25</v>
      </c>
      <c r="I13" s="27">
        <v>12</v>
      </c>
      <c r="J13" s="27"/>
      <c r="K13" s="27">
        <v>12</v>
      </c>
      <c r="L13" s="85"/>
      <c r="M13" s="86"/>
      <c r="N13" s="86"/>
      <c r="O13" s="86"/>
      <c r="P13" s="87"/>
    </row>
    <row r="14" spans="1:17" ht="21.75" customHeight="1" x14ac:dyDescent="0.3">
      <c r="A14" s="26" t="s">
        <v>74</v>
      </c>
      <c r="B14" s="85" t="s">
        <v>75</v>
      </c>
      <c r="C14" s="86"/>
      <c r="D14" s="86"/>
      <c r="E14" s="87"/>
      <c r="F14" s="42" t="s">
        <v>111</v>
      </c>
      <c r="G14" s="27">
        <v>0.25</v>
      </c>
      <c r="H14" s="27">
        <v>0.25</v>
      </c>
      <c r="I14" s="27">
        <v>17</v>
      </c>
      <c r="J14" s="27"/>
      <c r="K14" s="27">
        <v>17</v>
      </c>
      <c r="L14" s="100"/>
      <c r="M14" s="101"/>
      <c r="N14" s="101"/>
      <c r="O14" s="101"/>
      <c r="P14" s="102"/>
    </row>
    <row r="15" spans="1:17" x14ac:dyDescent="0.3">
      <c r="A15" s="26" t="s">
        <v>76</v>
      </c>
      <c r="B15" s="85" t="s">
        <v>77</v>
      </c>
      <c r="C15" s="86"/>
      <c r="D15" s="86"/>
      <c r="E15" s="87"/>
      <c r="F15" s="42" t="s">
        <v>112</v>
      </c>
      <c r="G15" s="27">
        <v>0.25</v>
      </c>
      <c r="H15" s="27">
        <v>0.25</v>
      </c>
      <c r="I15" s="27">
        <v>13.5</v>
      </c>
      <c r="J15" s="27"/>
      <c r="K15" s="27">
        <v>13.5</v>
      </c>
      <c r="L15" s="85"/>
      <c r="M15" s="86"/>
      <c r="N15" s="86"/>
      <c r="O15" s="86"/>
      <c r="P15" s="87"/>
    </row>
    <row r="16" spans="1:17" x14ac:dyDescent="0.3">
      <c r="A16" s="26" t="s">
        <v>78</v>
      </c>
      <c r="B16" s="85" t="s">
        <v>79</v>
      </c>
      <c r="C16" s="86"/>
      <c r="D16" s="86"/>
      <c r="E16" s="87"/>
      <c r="F16" s="42" t="s">
        <v>113</v>
      </c>
      <c r="G16" s="27">
        <v>0.25</v>
      </c>
      <c r="H16" s="27">
        <v>0.25</v>
      </c>
      <c r="I16" s="27">
        <v>5.75</v>
      </c>
      <c r="J16" s="27"/>
      <c r="K16" s="27">
        <v>5.75</v>
      </c>
      <c r="L16" s="85"/>
      <c r="M16" s="86"/>
      <c r="N16" s="86"/>
      <c r="O16" s="86"/>
      <c r="P16" s="87"/>
    </row>
    <row r="17" spans="1:16" x14ac:dyDescent="0.3">
      <c r="A17" s="26" t="s">
        <v>68</v>
      </c>
      <c r="B17" s="85" t="s">
        <v>80</v>
      </c>
      <c r="C17" s="86"/>
      <c r="D17" s="86"/>
      <c r="E17" s="87"/>
      <c r="F17" s="42" t="s">
        <v>114</v>
      </c>
      <c r="G17" s="27">
        <v>0.25</v>
      </c>
      <c r="H17" s="27">
        <v>0.25</v>
      </c>
      <c r="I17" s="27">
        <v>11.5</v>
      </c>
      <c r="J17" s="27"/>
      <c r="K17" s="27">
        <v>11.5</v>
      </c>
      <c r="L17" s="85"/>
      <c r="M17" s="86"/>
      <c r="N17" s="86"/>
      <c r="O17" s="86"/>
      <c r="P17" s="87"/>
    </row>
    <row r="18" spans="1:16" x14ac:dyDescent="0.3">
      <c r="A18" s="26" t="s">
        <v>81</v>
      </c>
      <c r="B18" s="85" t="s">
        <v>82</v>
      </c>
      <c r="C18" s="86"/>
      <c r="D18" s="86"/>
      <c r="E18" s="87"/>
      <c r="F18" s="42" t="s">
        <v>115</v>
      </c>
      <c r="G18" s="27">
        <v>0.125</v>
      </c>
      <c r="H18" s="27">
        <v>0.125</v>
      </c>
      <c r="I18" s="27">
        <v>1</v>
      </c>
      <c r="J18" s="27"/>
      <c r="K18" s="27">
        <v>1</v>
      </c>
      <c r="L18" s="85"/>
      <c r="M18" s="86"/>
      <c r="N18" s="86"/>
      <c r="O18" s="86"/>
      <c r="P18" s="87"/>
    </row>
    <row r="19" spans="1:16" x14ac:dyDescent="0.3">
      <c r="A19" s="26" t="s">
        <v>68</v>
      </c>
      <c r="B19" s="85" t="s">
        <v>83</v>
      </c>
      <c r="C19" s="86"/>
      <c r="D19" s="86"/>
      <c r="E19" s="87"/>
      <c r="F19" s="42" t="s">
        <v>116</v>
      </c>
      <c r="G19" s="27">
        <v>0.125</v>
      </c>
      <c r="H19" s="27">
        <v>0.125</v>
      </c>
      <c r="I19" s="27">
        <v>6</v>
      </c>
      <c r="J19" s="27"/>
      <c r="K19" s="27">
        <v>6</v>
      </c>
      <c r="L19" s="85"/>
      <c r="M19" s="86"/>
      <c r="N19" s="86"/>
      <c r="O19" s="86"/>
      <c r="P19" s="87"/>
    </row>
    <row r="20" spans="1:16" x14ac:dyDescent="0.3">
      <c r="A20" s="26" t="s">
        <v>68</v>
      </c>
      <c r="B20" s="85" t="s">
        <v>84</v>
      </c>
      <c r="C20" s="86"/>
      <c r="D20" s="86"/>
      <c r="E20" s="87"/>
      <c r="F20" s="42" t="s">
        <v>117</v>
      </c>
      <c r="G20" s="27">
        <v>0.125</v>
      </c>
      <c r="H20" s="27">
        <v>0.125</v>
      </c>
      <c r="I20" s="27">
        <v>1.5</v>
      </c>
      <c r="J20" s="27"/>
      <c r="K20" s="27">
        <v>1.5</v>
      </c>
      <c r="L20" s="85"/>
      <c r="M20" s="86"/>
      <c r="N20" s="86"/>
      <c r="O20" s="86"/>
      <c r="P20" s="87"/>
    </row>
    <row r="21" spans="1:16" x14ac:dyDescent="0.3">
      <c r="A21" s="26" t="s">
        <v>68</v>
      </c>
      <c r="B21" s="85" t="s">
        <v>85</v>
      </c>
      <c r="C21" s="86"/>
      <c r="D21" s="86"/>
      <c r="E21" s="87"/>
      <c r="F21" s="42" t="s">
        <v>119</v>
      </c>
      <c r="G21" s="27">
        <v>0.125</v>
      </c>
      <c r="H21" s="27">
        <v>0.125</v>
      </c>
      <c r="I21" s="27">
        <v>1.5</v>
      </c>
      <c r="J21" s="27"/>
      <c r="K21" s="27">
        <v>1.5</v>
      </c>
      <c r="L21" s="85"/>
      <c r="M21" s="86"/>
      <c r="N21" s="86"/>
      <c r="O21" s="86"/>
      <c r="P21" s="87"/>
    </row>
    <row r="22" spans="1:16" x14ac:dyDescent="0.3">
      <c r="A22" s="26" t="s">
        <v>68</v>
      </c>
      <c r="B22" s="85" t="s">
        <v>86</v>
      </c>
      <c r="C22" s="86"/>
      <c r="D22" s="86"/>
      <c r="E22" s="87"/>
      <c r="F22" s="42" t="s">
        <v>118</v>
      </c>
      <c r="G22" s="27">
        <v>0.125</v>
      </c>
      <c r="H22" s="27">
        <v>0.125</v>
      </c>
      <c r="I22" s="27">
        <v>0.25</v>
      </c>
      <c r="J22" s="27"/>
      <c r="K22" s="27">
        <v>0.25</v>
      </c>
      <c r="L22" s="85"/>
      <c r="M22" s="86"/>
      <c r="N22" s="86"/>
      <c r="O22" s="86"/>
      <c r="P22" s="87"/>
    </row>
    <row r="23" spans="1:16" x14ac:dyDescent="0.3">
      <c r="A23" s="26" t="s">
        <v>68</v>
      </c>
      <c r="B23" s="85" t="s">
        <v>87</v>
      </c>
      <c r="C23" s="86"/>
      <c r="D23" s="86"/>
      <c r="E23" s="87"/>
      <c r="F23" s="42" t="s">
        <v>120</v>
      </c>
      <c r="G23" s="27">
        <v>0.25</v>
      </c>
      <c r="H23" s="27">
        <v>0.25</v>
      </c>
      <c r="I23" s="27">
        <v>9</v>
      </c>
      <c r="J23" s="27"/>
      <c r="K23" s="27">
        <v>9</v>
      </c>
      <c r="L23" s="85"/>
      <c r="M23" s="86"/>
      <c r="N23" s="86"/>
      <c r="O23" s="86"/>
      <c r="P23" s="87"/>
    </row>
    <row r="24" spans="1:16" x14ac:dyDescent="0.3">
      <c r="A24" s="26" t="s">
        <v>88</v>
      </c>
      <c r="B24" s="85" t="s">
        <v>89</v>
      </c>
      <c r="C24" s="86"/>
      <c r="D24" s="86"/>
      <c r="E24" s="87"/>
      <c r="F24" s="42" t="s">
        <v>121</v>
      </c>
      <c r="G24" s="27">
        <v>0.125</v>
      </c>
      <c r="H24" s="27">
        <v>0.125</v>
      </c>
      <c r="I24" s="27">
        <v>6</v>
      </c>
      <c r="J24" s="27"/>
      <c r="K24" s="27">
        <v>6</v>
      </c>
      <c r="L24" s="85"/>
      <c r="M24" s="86"/>
      <c r="N24" s="86"/>
      <c r="O24" s="86"/>
      <c r="P24" s="87"/>
    </row>
    <row r="25" spans="1:16" x14ac:dyDescent="0.3">
      <c r="A25" s="26" t="s">
        <v>68</v>
      </c>
      <c r="B25" s="85" t="s">
        <v>90</v>
      </c>
      <c r="C25" s="86"/>
      <c r="D25" s="86"/>
      <c r="E25" s="87"/>
      <c r="F25" s="42" t="s">
        <v>123</v>
      </c>
      <c r="G25" s="27">
        <v>0.125</v>
      </c>
      <c r="H25" s="27">
        <v>0.125</v>
      </c>
      <c r="I25" s="27">
        <v>1</v>
      </c>
      <c r="J25" s="27"/>
      <c r="K25" s="27">
        <v>1</v>
      </c>
      <c r="L25" s="85"/>
      <c r="M25" s="86"/>
      <c r="N25" s="86"/>
      <c r="O25" s="86"/>
      <c r="P25" s="87"/>
    </row>
    <row r="26" spans="1:16" x14ac:dyDescent="0.3">
      <c r="A26" s="26" t="s">
        <v>68</v>
      </c>
      <c r="B26" s="85" t="s">
        <v>91</v>
      </c>
      <c r="C26" s="86"/>
      <c r="D26" s="86"/>
      <c r="E26" s="87"/>
      <c r="F26" s="42" t="s">
        <v>122</v>
      </c>
      <c r="G26" s="27">
        <v>0.125</v>
      </c>
      <c r="H26" s="27">
        <v>0.125</v>
      </c>
      <c r="I26" s="27">
        <v>0.375</v>
      </c>
      <c r="J26" s="27"/>
      <c r="K26" s="27">
        <v>0.375</v>
      </c>
      <c r="L26" s="85"/>
      <c r="M26" s="86"/>
      <c r="N26" s="86"/>
      <c r="O26" s="86"/>
      <c r="P26" s="87"/>
    </row>
    <row r="27" spans="1:16" x14ac:dyDescent="0.3">
      <c r="A27" s="26"/>
      <c r="B27" s="85"/>
      <c r="C27" s="86"/>
      <c r="D27" s="86"/>
      <c r="E27" s="87"/>
      <c r="F27" s="42"/>
      <c r="G27" s="27"/>
      <c r="H27" s="27"/>
      <c r="I27" s="27"/>
      <c r="J27" s="27"/>
      <c r="K27" s="27"/>
      <c r="L27" s="85"/>
      <c r="M27" s="86"/>
      <c r="N27" s="86"/>
      <c r="O27" s="86"/>
      <c r="P27" s="87"/>
    </row>
    <row r="28" spans="1:16" x14ac:dyDescent="0.3">
      <c r="A28" s="26"/>
      <c r="B28" s="85"/>
      <c r="C28" s="86"/>
      <c r="D28" s="86"/>
      <c r="E28" s="87"/>
      <c r="F28" s="42"/>
      <c r="G28" s="27"/>
      <c r="H28" s="27"/>
      <c r="I28" s="27"/>
      <c r="J28" s="27"/>
      <c r="K28" s="27"/>
      <c r="L28" s="85"/>
      <c r="M28" s="86"/>
      <c r="N28" s="86"/>
      <c r="O28" s="86"/>
      <c r="P28" s="87"/>
    </row>
    <row r="29" spans="1:16" x14ac:dyDescent="0.3">
      <c r="A29" s="26"/>
      <c r="B29" s="85"/>
      <c r="C29" s="86"/>
      <c r="D29" s="86"/>
      <c r="E29" s="87"/>
      <c r="F29" s="42"/>
      <c r="G29" s="27"/>
      <c r="H29" s="27"/>
      <c r="I29" s="27"/>
      <c r="J29" s="27"/>
      <c r="K29" s="27"/>
      <c r="L29" s="85"/>
      <c r="M29" s="86"/>
      <c r="N29" s="86"/>
      <c r="O29" s="86"/>
      <c r="P29" s="87"/>
    </row>
    <row r="30" spans="1:16" x14ac:dyDescent="0.3">
      <c r="A30" s="26"/>
      <c r="B30" s="85"/>
      <c r="C30" s="86"/>
      <c r="D30" s="86"/>
      <c r="E30" s="87"/>
      <c r="F30" s="42"/>
      <c r="G30" s="27"/>
      <c r="H30" s="27"/>
      <c r="I30" s="27"/>
      <c r="J30" s="27"/>
      <c r="K30" s="27"/>
      <c r="L30" s="85"/>
      <c r="M30" s="86"/>
      <c r="N30" s="86"/>
      <c r="O30" s="86"/>
      <c r="P30" s="87"/>
    </row>
    <row r="31" spans="1:16" x14ac:dyDescent="0.3">
      <c r="A31" s="26"/>
      <c r="B31" s="85"/>
      <c r="C31" s="86"/>
      <c r="D31" s="86"/>
      <c r="E31" s="87"/>
      <c r="F31" s="42"/>
      <c r="G31" s="27"/>
      <c r="H31" s="27"/>
      <c r="I31" s="27"/>
      <c r="J31" s="27"/>
      <c r="K31" s="27"/>
      <c r="L31" s="85"/>
      <c r="M31" s="86"/>
      <c r="N31" s="86"/>
      <c r="O31" s="86"/>
      <c r="P31" s="87"/>
    </row>
    <row r="32" spans="1:16" x14ac:dyDescent="0.3">
      <c r="A32" s="26"/>
      <c r="B32" s="85"/>
      <c r="C32" s="86"/>
      <c r="D32" s="86"/>
      <c r="E32" s="87"/>
      <c r="F32" s="42"/>
      <c r="G32" s="27"/>
      <c r="H32" s="27"/>
      <c r="I32" s="27"/>
      <c r="J32" s="28"/>
      <c r="K32" s="27"/>
      <c r="L32" s="85"/>
      <c r="M32" s="86"/>
      <c r="N32" s="86"/>
      <c r="O32" s="86"/>
      <c r="P32" s="87"/>
    </row>
    <row r="34" spans="1:16" x14ac:dyDescent="0.3">
      <c r="A34" s="36"/>
    </row>
    <row r="35" spans="1:16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1:16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1:16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1:16" ht="39.75" customHeight="1" x14ac:dyDescent="0.3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1:16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1:16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6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</sheetData>
  <mergeCells count="72">
    <mergeCell ref="B27:E27"/>
    <mergeCell ref="L27:P27"/>
    <mergeCell ref="L23:P23"/>
    <mergeCell ref="L24:P24"/>
    <mergeCell ref="L25:P25"/>
    <mergeCell ref="B23:E23"/>
    <mergeCell ref="B24:E24"/>
    <mergeCell ref="B25:E25"/>
    <mergeCell ref="L21:P21"/>
    <mergeCell ref="L22:P22"/>
    <mergeCell ref="B32:E32"/>
    <mergeCell ref="L32:P32"/>
    <mergeCell ref="B28:E28"/>
    <mergeCell ref="L28:P28"/>
    <mergeCell ref="B29:E29"/>
    <mergeCell ref="L29:P29"/>
    <mergeCell ref="B30:E30"/>
    <mergeCell ref="L30:P30"/>
    <mergeCell ref="B21:E21"/>
    <mergeCell ref="B22:E22"/>
    <mergeCell ref="B31:E31"/>
    <mergeCell ref="L31:P31"/>
    <mergeCell ref="B26:E26"/>
    <mergeCell ref="L26:P26"/>
    <mergeCell ref="K5:P5"/>
    <mergeCell ref="B6:E6"/>
    <mergeCell ref="B8:E8"/>
    <mergeCell ref="B19:E19"/>
    <mergeCell ref="B9:E9"/>
    <mergeCell ref="B10:E10"/>
    <mergeCell ref="L6:P6"/>
    <mergeCell ref="B17:E17"/>
    <mergeCell ref="B18:E18"/>
    <mergeCell ref="L14:P14"/>
    <mergeCell ref="L17:P17"/>
    <mergeCell ref="L18:P18"/>
    <mergeCell ref="L19:P19"/>
    <mergeCell ref="L15:P15"/>
    <mergeCell ref="L16:P16"/>
    <mergeCell ref="B16:E16"/>
    <mergeCell ref="A1:P1"/>
    <mergeCell ref="B2:G2"/>
    <mergeCell ref="H2:H5"/>
    <mergeCell ref="I2:J2"/>
    <mergeCell ref="K2:P2"/>
    <mergeCell ref="B3:G3"/>
    <mergeCell ref="I3:J3"/>
    <mergeCell ref="K3:P3"/>
    <mergeCell ref="B4:G4"/>
    <mergeCell ref="I4:J4"/>
    <mergeCell ref="M4:N4"/>
    <mergeCell ref="O4:P4"/>
    <mergeCell ref="A5:B5"/>
    <mergeCell ref="K4:L4"/>
    <mergeCell ref="C5:G5"/>
    <mergeCell ref="I5:J5"/>
    <mergeCell ref="A38:P38"/>
    <mergeCell ref="B11:E11"/>
    <mergeCell ref="B12:E12"/>
    <mergeCell ref="B13:E13"/>
    <mergeCell ref="A7:E7"/>
    <mergeCell ref="L10:P10"/>
    <mergeCell ref="L7:P7"/>
    <mergeCell ref="L8:P8"/>
    <mergeCell ref="L9:P9"/>
    <mergeCell ref="L11:P11"/>
    <mergeCell ref="L12:P12"/>
    <mergeCell ref="L13:P13"/>
    <mergeCell ref="B20:E20"/>
    <mergeCell ref="L20:P20"/>
    <mergeCell ref="B14:E14"/>
    <mergeCell ref="B15:E15"/>
  </mergeCells>
  <pageMargins left="0.7" right="0.7" top="0.75" bottom="0.75" header="0.3" footer="0.3"/>
  <pageSetup scale="45" fitToHeight="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309C-0444-4607-BBB4-712DC89C8481}">
  <sheetPr>
    <pageSetUpPr fitToPage="1"/>
  </sheetPr>
  <dimension ref="A1:R32"/>
  <sheetViews>
    <sheetView view="pageBreakPreview" zoomScale="60" zoomScaleNormal="100" zoomScalePageLayoutView="70" workbookViewId="0">
      <selection activeCell="B4" sqref="B4:G4"/>
    </sheetView>
  </sheetViews>
  <sheetFormatPr defaultRowHeight="20.25" x14ac:dyDescent="0.3"/>
  <cols>
    <col min="1" max="5" width="13.42578125" style="2" customWidth="1"/>
    <col min="6" max="6" width="62.28515625" style="2" customWidth="1"/>
    <col min="7" max="17" width="13.42578125" style="2" customWidth="1"/>
    <col min="18" max="18" width="9.140625" style="2"/>
  </cols>
  <sheetData>
    <row r="1" spans="1:18" ht="55.5" customHeight="1" x14ac:dyDescent="0.3">
      <c r="A1" s="58" t="s">
        <v>0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x14ac:dyDescent="0.3">
      <c r="A2" s="4" t="s">
        <v>1</v>
      </c>
      <c r="B2" s="65" t="str">
        <f>SKETCH!B2</f>
        <v>SPRING SUMMER 2025</v>
      </c>
      <c r="C2" s="66"/>
      <c r="D2" s="66"/>
      <c r="E2" s="66"/>
      <c r="F2" s="66"/>
      <c r="G2" s="67"/>
      <c r="H2" s="74"/>
      <c r="I2" s="75" t="s">
        <v>3</v>
      </c>
      <c r="J2" s="75"/>
      <c r="K2" s="45" t="str">
        <f>SKETCH!J2</f>
        <v>9 CARNABY</v>
      </c>
      <c r="L2" s="45"/>
      <c r="M2" s="45"/>
      <c r="N2" s="45"/>
      <c r="O2" s="45"/>
      <c r="P2" s="45"/>
      <c r="Q2" s="45"/>
      <c r="R2" s="3"/>
    </row>
    <row r="3" spans="1:18" x14ac:dyDescent="0.3">
      <c r="A3" s="5" t="s">
        <v>5</v>
      </c>
      <c r="B3" s="68" t="str">
        <f>SKETCH!B3</f>
        <v>ROLLING STONES</v>
      </c>
      <c r="C3" s="69"/>
      <c r="D3" s="69"/>
      <c r="E3" s="69"/>
      <c r="F3" s="69"/>
      <c r="G3" s="70"/>
      <c r="H3" s="74"/>
      <c r="I3" s="76" t="s">
        <v>7</v>
      </c>
      <c r="J3" s="76"/>
      <c r="K3" s="46" t="str">
        <f>SKETCH!J3</f>
        <v>MEN'S BANDANA PRINT SHORTS</v>
      </c>
      <c r="L3" s="46"/>
      <c r="M3" s="46"/>
      <c r="N3" s="46"/>
      <c r="O3" s="46"/>
      <c r="P3" s="46"/>
      <c r="Q3" s="46"/>
      <c r="R3" s="3"/>
    </row>
    <row r="4" spans="1:18" x14ac:dyDescent="0.3">
      <c r="A4" s="9" t="s">
        <v>9</v>
      </c>
      <c r="B4" s="68">
        <f>SKETCH!B4</f>
        <v>0</v>
      </c>
      <c r="C4" s="69"/>
      <c r="D4" s="69"/>
      <c r="E4" s="69"/>
      <c r="F4" s="69"/>
      <c r="G4" s="70"/>
      <c r="H4" s="74"/>
      <c r="I4" s="76" t="s">
        <v>10</v>
      </c>
      <c r="J4" s="76"/>
      <c r="K4" s="46">
        <f>SKETCH!J4</f>
        <v>0</v>
      </c>
      <c r="L4" s="46"/>
      <c r="M4" s="47" t="s">
        <v>11</v>
      </c>
      <c r="N4" s="47"/>
      <c r="O4" s="37"/>
      <c r="P4" s="37"/>
      <c r="Q4" s="37">
        <f>SKETCH!N4</f>
        <v>0</v>
      </c>
      <c r="R4" s="1"/>
    </row>
    <row r="5" spans="1:18" x14ac:dyDescent="0.3">
      <c r="A5" s="63" t="s">
        <v>12</v>
      </c>
      <c r="B5" s="64"/>
      <c r="C5" s="71">
        <f>SKETCH!$C$5</f>
        <v>45460</v>
      </c>
      <c r="D5" s="72"/>
      <c r="E5" s="72"/>
      <c r="F5" s="72"/>
      <c r="G5" s="73"/>
      <c r="H5" s="74"/>
      <c r="I5" s="77" t="s">
        <v>13</v>
      </c>
      <c r="J5" s="77"/>
      <c r="K5" s="48">
        <f>SKETCH!J5</f>
        <v>0</v>
      </c>
      <c r="L5" s="48"/>
      <c r="M5" s="48"/>
      <c r="N5" s="48"/>
      <c r="O5" s="48"/>
      <c r="P5" s="48"/>
      <c r="Q5" s="48"/>
      <c r="R5" s="1"/>
    </row>
    <row r="6" spans="1:18" ht="32.25" x14ac:dyDescent="0.3">
      <c r="A6" s="7" t="str">
        <f>'SPECS - SAMPLE EVAL.'!A6</f>
        <v>HTM CODE</v>
      </c>
      <c r="B6" s="94" t="str">
        <f>'SPECS - SAMPLE EVAL.'!B6</f>
        <v>POINTS OF MEASURE</v>
      </c>
      <c r="C6" s="95"/>
      <c r="D6" s="95"/>
      <c r="E6" s="96"/>
      <c r="F6" s="43"/>
      <c r="G6" s="6" t="str">
        <f>'SPECS - SAMPLE EVAL.'!G6</f>
        <v>Tol (-)</v>
      </c>
      <c r="H6" s="6" t="str">
        <f>'SPECS - SAMPLE EVAL.'!H6</f>
        <v xml:space="preserve">Tol (+) </v>
      </c>
      <c r="I6" s="38" t="s">
        <v>92</v>
      </c>
      <c r="J6" s="6" t="s">
        <v>93</v>
      </c>
      <c r="K6" s="6" t="s">
        <v>94</v>
      </c>
      <c r="L6" s="13" t="s">
        <v>95</v>
      </c>
      <c r="M6" s="6" t="s">
        <v>96</v>
      </c>
      <c r="N6" s="6" t="s">
        <v>97</v>
      </c>
      <c r="O6" s="6" t="s">
        <v>98</v>
      </c>
      <c r="P6" s="6" t="s">
        <v>99</v>
      </c>
      <c r="Q6" s="6" t="s">
        <v>100</v>
      </c>
      <c r="R6" s="1"/>
    </row>
    <row r="7" spans="1:18" ht="20.25" customHeight="1" x14ac:dyDescent="0.3">
      <c r="A7" s="88" t="str">
        <f>'SPECS - SAMPLE EVAL.'!A7</f>
        <v xml:space="preserve">VENDOR BLANK SIZE EQUIVALENT : </v>
      </c>
      <c r="B7" s="89"/>
      <c r="C7" s="89"/>
      <c r="D7" s="89"/>
      <c r="E7" s="89"/>
      <c r="F7" s="44"/>
      <c r="G7" s="15"/>
      <c r="H7" s="15"/>
      <c r="I7" s="39"/>
      <c r="J7" s="15"/>
      <c r="K7" s="15"/>
      <c r="L7" s="11">
        <f>'SPECS - SAMPLE EVAL.'!I7</f>
        <v>0</v>
      </c>
      <c r="M7" s="16"/>
      <c r="N7" s="16"/>
      <c r="O7" s="16"/>
      <c r="P7" s="16"/>
      <c r="Q7" s="16"/>
      <c r="R7" s="1"/>
    </row>
    <row r="8" spans="1:18" x14ac:dyDescent="0.3">
      <c r="A8" s="33" t="str">
        <f>'SPECS - SAMPLE EVAL.'!A8</f>
        <v>A</v>
      </c>
      <c r="B8" s="103" t="str">
        <f>'SPECS - SAMPLE EVAL.'!B8</f>
        <v>Waist Width at Top Edge - Relax</v>
      </c>
      <c r="C8" s="104"/>
      <c r="D8" s="104"/>
      <c r="E8" s="105"/>
      <c r="F8" s="42" t="s">
        <v>105</v>
      </c>
      <c r="G8" s="27">
        <f>'SPECS - SAMPLE EVAL.'!G8</f>
        <v>0.5</v>
      </c>
      <c r="H8" s="27">
        <f>'SPECS - SAMPLE EVAL.'!H8</f>
        <v>0.5</v>
      </c>
      <c r="I8" s="41">
        <f t="shared" ref="I8:J8" si="0">J8-1</f>
        <v>11.5</v>
      </c>
      <c r="J8" s="29">
        <f t="shared" si="0"/>
        <v>12.5</v>
      </c>
      <c r="K8" s="29">
        <f>L8-1</f>
        <v>13.5</v>
      </c>
      <c r="L8" s="32">
        <f>'SPECS - SAMPLE EVAL.'!K8</f>
        <v>14.5</v>
      </c>
      <c r="M8" s="29">
        <f>L8+1</f>
        <v>15.5</v>
      </c>
      <c r="N8" s="29">
        <f>M8+1.5</f>
        <v>17</v>
      </c>
      <c r="O8" s="29">
        <f t="shared" ref="O8" si="1">N8+1.5</f>
        <v>18.5</v>
      </c>
      <c r="P8" s="29">
        <f t="shared" ref="P8" si="2">O8+1.5</f>
        <v>20</v>
      </c>
      <c r="Q8" s="29">
        <f t="shared" ref="Q8" si="3">P8+1.5</f>
        <v>21.5</v>
      </c>
    </row>
    <row r="9" spans="1:18" x14ac:dyDescent="0.3">
      <c r="A9" s="33" t="str">
        <f>'SPECS - SAMPLE EVAL.'!A9</f>
        <v>B</v>
      </c>
      <c r="B9" s="85" t="str">
        <f>'SPECS - SAMPLE EVAL.'!B9</f>
        <v>Waist Width at Top Edge - Extended</v>
      </c>
      <c r="C9" s="86"/>
      <c r="D9" s="86"/>
      <c r="E9" s="87"/>
      <c r="F9" s="42" t="s">
        <v>106</v>
      </c>
      <c r="G9" s="27">
        <f>'SPECS - SAMPLE EVAL.'!G9</f>
        <v>0.5</v>
      </c>
      <c r="H9" s="27">
        <f>'SPECS - SAMPLE EVAL.'!H9</f>
        <v>0.5</v>
      </c>
      <c r="I9" s="41">
        <f t="shared" ref="I9:J12" si="4">J9-1</f>
        <v>18</v>
      </c>
      <c r="J9" s="29">
        <f t="shared" si="4"/>
        <v>19</v>
      </c>
      <c r="K9" s="29">
        <f>L9-1</f>
        <v>20</v>
      </c>
      <c r="L9" s="32">
        <f>'SPECS - SAMPLE EVAL.'!K9</f>
        <v>21</v>
      </c>
      <c r="M9" s="29">
        <f>L9+1</f>
        <v>22</v>
      </c>
      <c r="N9" s="29">
        <f>M9+1.5</f>
        <v>23.5</v>
      </c>
      <c r="O9" s="29">
        <f t="shared" ref="O9:Q9" si="5">N9+1.5</f>
        <v>25</v>
      </c>
      <c r="P9" s="29">
        <f t="shared" si="5"/>
        <v>26.5</v>
      </c>
      <c r="Q9" s="29">
        <f t="shared" si="5"/>
        <v>28</v>
      </c>
      <c r="R9" s="1"/>
    </row>
    <row r="10" spans="1:18" x14ac:dyDescent="0.3">
      <c r="A10" s="33" t="str">
        <f>'SPECS - SAMPLE EVAL.'!A10</f>
        <v>C</v>
      </c>
      <c r="B10" s="85" t="str">
        <f>'SPECS - SAMPLE EVAL.'!B10</f>
        <v xml:space="preserve">Waistband Height </v>
      </c>
      <c r="C10" s="86"/>
      <c r="D10" s="86"/>
      <c r="E10" s="87"/>
      <c r="F10" s="42" t="s">
        <v>107</v>
      </c>
      <c r="G10" s="27">
        <f>'SPECS - SAMPLE EVAL.'!G10</f>
        <v>0.125</v>
      </c>
      <c r="H10" s="27">
        <f>'SPECS - SAMPLE EVAL.'!H10</f>
        <v>0.125</v>
      </c>
      <c r="I10" s="41">
        <f>J10</f>
        <v>2</v>
      </c>
      <c r="J10" s="29">
        <f>K10</f>
        <v>2</v>
      </c>
      <c r="K10" s="29">
        <f>L10</f>
        <v>2</v>
      </c>
      <c r="L10" s="32">
        <f>'SPECS - SAMPLE EVAL.'!K10</f>
        <v>2</v>
      </c>
      <c r="M10" s="29">
        <f>L10</f>
        <v>2</v>
      </c>
      <c r="N10" s="29">
        <f t="shared" ref="N10" si="6">M10</f>
        <v>2</v>
      </c>
      <c r="O10" s="29">
        <f t="shared" ref="O10" si="7">N10</f>
        <v>2</v>
      </c>
      <c r="P10" s="29">
        <f t="shared" ref="P10" si="8">O10</f>
        <v>2</v>
      </c>
      <c r="Q10" s="29">
        <f t="shared" ref="Q10" si="9">P10</f>
        <v>2</v>
      </c>
      <c r="R10" s="1"/>
    </row>
    <row r="11" spans="1:18" x14ac:dyDescent="0.3">
      <c r="A11" s="33" t="str">
        <f>'SPECS - SAMPLE EVAL.'!A11</f>
        <v>N/A</v>
      </c>
      <c r="B11" s="85" t="str">
        <f>'SPECS - SAMPLE EVAL.'!B11</f>
        <v>Low Hip Placement below Top of W.B Seam</v>
      </c>
      <c r="C11" s="86"/>
      <c r="D11" s="86"/>
      <c r="E11" s="87"/>
      <c r="F11" s="42" t="s">
        <v>108</v>
      </c>
      <c r="G11" s="27">
        <f>'SPECS - SAMPLE EVAL.'!G11</f>
        <v>0</v>
      </c>
      <c r="H11" s="27">
        <f>'SPECS - SAMPLE EVAL.'!H11</f>
        <v>0</v>
      </c>
      <c r="I11" s="41">
        <f>J11</f>
        <v>6.875</v>
      </c>
      <c r="J11" s="29">
        <f>K11</f>
        <v>6.875</v>
      </c>
      <c r="K11" s="29">
        <f>L11-0.125</f>
        <v>6.875</v>
      </c>
      <c r="L11" s="32">
        <f>'SPECS - SAMPLE EVAL.'!K11</f>
        <v>7</v>
      </c>
      <c r="M11" s="29">
        <f>L11+0.125</f>
        <v>7.125</v>
      </c>
      <c r="N11" s="29">
        <f t="shared" ref="N11:Q11" si="10">M11+0.125</f>
        <v>7.25</v>
      </c>
      <c r="O11" s="29">
        <f t="shared" si="10"/>
        <v>7.375</v>
      </c>
      <c r="P11" s="29">
        <f t="shared" si="10"/>
        <v>7.5</v>
      </c>
      <c r="Q11" s="29">
        <f t="shared" si="10"/>
        <v>7.625</v>
      </c>
      <c r="R11" s="1"/>
    </row>
    <row r="12" spans="1:18" x14ac:dyDescent="0.3">
      <c r="A12" s="33" t="str">
        <f>'SPECS - SAMPLE EVAL.'!A12</f>
        <v>D</v>
      </c>
      <c r="B12" s="85" t="str">
        <f>'SPECS - SAMPLE EVAL.'!B12</f>
        <v xml:space="preserve">Low Hip Width - Straight </v>
      </c>
      <c r="C12" s="86"/>
      <c r="D12" s="86"/>
      <c r="E12" s="87"/>
      <c r="F12" s="42" t="s">
        <v>109</v>
      </c>
      <c r="G12" s="27">
        <f>'SPECS - SAMPLE EVAL.'!G12</f>
        <v>0.5</v>
      </c>
      <c r="H12" s="27">
        <f>'SPECS - SAMPLE EVAL.'!H12</f>
        <v>0.5</v>
      </c>
      <c r="I12" s="41">
        <f t="shared" si="4"/>
        <v>17.5</v>
      </c>
      <c r="J12" s="29">
        <f t="shared" si="4"/>
        <v>18.5</v>
      </c>
      <c r="K12" s="29">
        <f>L12-1</f>
        <v>19.5</v>
      </c>
      <c r="L12" s="32">
        <f>'SPECS - SAMPLE EVAL.'!K12</f>
        <v>20.5</v>
      </c>
      <c r="M12" s="29">
        <f>L12+1</f>
        <v>21.5</v>
      </c>
      <c r="N12" s="29">
        <f t="shared" ref="N12:Q12" si="11">M12+1</f>
        <v>22.5</v>
      </c>
      <c r="O12" s="29">
        <f t="shared" si="11"/>
        <v>23.5</v>
      </c>
      <c r="P12" s="29">
        <f t="shared" si="11"/>
        <v>24.5</v>
      </c>
      <c r="Q12" s="29">
        <f t="shared" si="11"/>
        <v>25.5</v>
      </c>
    </row>
    <row r="13" spans="1:18" x14ac:dyDescent="0.3">
      <c r="A13" s="33" t="str">
        <f>'SPECS - SAMPLE EVAL.'!A13</f>
        <v>H</v>
      </c>
      <c r="B13" s="85" t="str">
        <f>'SPECS - SAMPLE EVAL.'!B13</f>
        <v>Front Rise to Top of W.B at Edge</v>
      </c>
      <c r="C13" s="86"/>
      <c r="D13" s="86"/>
      <c r="E13" s="87"/>
      <c r="F13" s="42" t="s">
        <v>110</v>
      </c>
      <c r="G13" s="27">
        <f>'SPECS - SAMPLE EVAL.'!G13</f>
        <v>0.25</v>
      </c>
      <c r="H13" s="27">
        <f>'SPECS - SAMPLE EVAL.'!H13</f>
        <v>0.25</v>
      </c>
      <c r="I13" s="41">
        <f t="shared" ref="I13:K15" si="12">J13-0.5</f>
        <v>10.5</v>
      </c>
      <c r="J13" s="29">
        <f t="shared" si="12"/>
        <v>11</v>
      </c>
      <c r="K13" s="29">
        <f t="shared" si="12"/>
        <v>11.5</v>
      </c>
      <c r="L13" s="32">
        <f>'SPECS - SAMPLE EVAL.'!K13</f>
        <v>12</v>
      </c>
      <c r="M13" s="29">
        <f t="shared" ref="M13" si="13">L13+0.5</f>
        <v>12.5</v>
      </c>
      <c r="N13" s="29">
        <f>M13+0.625</f>
        <v>13.125</v>
      </c>
      <c r="O13" s="29">
        <f t="shared" ref="O13:Q13" si="14">N13+0.625</f>
        <v>13.75</v>
      </c>
      <c r="P13" s="29">
        <f t="shared" si="14"/>
        <v>14.375</v>
      </c>
      <c r="Q13" s="29">
        <f t="shared" si="14"/>
        <v>15</v>
      </c>
    </row>
    <row r="14" spans="1:18" x14ac:dyDescent="0.3">
      <c r="A14" s="33" t="str">
        <f>'SPECS - SAMPLE EVAL.'!A14</f>
        <v>I</v>
      </c>
      <c r="B14" s="85" t="str">
        <f>'SPECS - SAMPLE EVAL.'!B14</f>
        <v>Back Rise to Top of W.B at Edge</v>
      </c>
      <c r="C14" s="86"/>
      <c r="D14" s="86"/>
      <c r="E14" s="87"/>
      <c r="F14" s="42" t="s">
        <v>111</v>
      </c>
      <c r="G14" s="27">
        <f>'SPECS - SAMPLE EVAL.'!G14</f>
        <v>0.25</v>
      </c>
      <c r="H14" s="27">
        <f>'SPECS - SAMPLE EVAL.'!H14</f>
        <v>0.25</v>
      </c>
      <c r="I14" s="41">
        <f t="shared" si="12"/>
        <v>15.5</v>
      </c>
      <c r="J14" s="29">
        <f t="shared" si="12"/>
        <v>16</v>
      </c>
      <c r="K14" s="29">
        <f t="shared" si="12"/>
        <v>16.5</v>
      </c>
      <c r="L14" s="32">
        <f>'SPECS - SAMPLE EVAL.'!K14</f>
        <v>17</v>
      </c>
      <c r="M14" s="29">
        <f t="shared" ref="M14" si="15">L14+0.5</f>
        <v>17.5</v>
      </c>
      <c r="N14" s="29">
        <f>M14+0.625</f>
        <v>18.125</v>
      </c>
      <c r="O14" s="29">
        <f t="shared" ref="O14:Q14" si="16">N14+0.625</f>
        <v>18.75</v>
      </c>
      <c r="P14" s="29">
        <f t="shared" si="16"/>
        <v>19.375</v>
      </c>
      <c r="Q14" s="29">
        <f t="shared" si="16"/>
        <v>20</v>
      </c>
    </row>
    <row r="15" spans="1:18" x14ac:dyDescent="0.3">
      <c r="A15" s="33" t="str">
        <f>'SPECS - SAMPLE EVAL.'!A15</f>
        <v>E</v>
      </c>
      <c r="B15" s="85" t="str">
        <f>'SPECS - SAMPLE EVAL.'!B15</f>
        <v xml:space="preserve">Thigh Width (at 1" Below Crotch) </v>
      </c>
      <c r="C15" s="86"/>
      <c r="D15" s="86"/>
      <c r="E15" s="87"/>
      <c r="F15" s="42" t="s">
        <v>112</v>
      </c>
      <c r="G15" s="27">
        <f>'SPECS - SAMPLE EVAL.'!G15</f>
        <v>0.25</v>
      </c>
      <c r="H15" s="27">
        <f>'SPECS - SAMPLE EVAL.'!H15</f>
        <v>0.25</v>
      </c>
      <c r="I15" s="41">
        <f t="shared" si="12"/>
        <v>12</v>
      </c>
      <c r="J15" s="29">
        <f t="shared" si="12"/>
        <v>12.5</v>
      </c>
      <c r="K15" s="29">
        <f t="shared" si="12"/>
        <v>13</v>
      </c>
      <c r="L15" s="32">
        <f>'SPECS - SAMPLE EVAL.'!K15</f>
        <v>13.5</v>
      </c>
      <c r="M15" s="29">
        <f>L15+0.5</f>
        <v>14</v>
      </c>
      <c r="N15" s="29">
        <f>M15+0.75</f>
        <v>14.75</v>
      </c>
      <c r="O15" s="29">
        <f>N15+0.75</f>
        <v>15.5</v>
      </c>
      <c r="P15" s="29">
        <f t="shared" ref="P15:Q15" si="17">O15+0.75</f>
        <v>16.25</v>
      </c>
      <c r="Q15" s="29">
        <f t="shared" si="17"/>
        <v>17</v>
      </c>
    </row>
    <row r="16" spans="1:18" x14ac:dyDescent="0.3">
      <c r="A16" s="33" t="str">
        <f>'SPECS - SAMPLE EVAL.'!A16</f>
        <v>F</v>
      </c>
      <c r="B16" s="85" t="str">
        <f>'SPECS - SAMPLE EVAL.'!B16</f>
        <v xml:space="preserve">Inseam from Crotch to Edge </v>
      </c>
      <c r="C16" s="86"/>
      <c r="D16" s="86"/>
      <c r="E16" s="87"/>
      <c r="F16" s="42" t="s">
        <v>113</v>
      </c>
      <c r="G16" s="27">
        <f>'SPECS - SAMPLE EVAL.'!G16</f>
        <v>0.25</v>
      </c>
      <c r="H16" s="27">
        <f>'SPECS - SAMPLE EVAL.'!H16</f>
        <v>0.25</v>
      </c>
      <c r="I16" s="41">
        <f t="shared" ref="I16:J16" si="18">J16-0.25</f>
        <v>5</v>
      </c>
      <c r="J16" s="29">
        <f t="shared" si="18"/>
        <v>5.25</v>
      </c>
      <c r="K16" s="29">
        <f>L16-0.25</f>
        <v>5.5</v>
      </c>
      <c r="L16" s="32">
        <f>'SPECS - SAMPLE EVAL.'!K16</f>
        <v>5.75</v>
      </c>
      <c r="M16" s="29">
        <f>L16+0.25</f>
        <v>6</v>
      </c>
      <c r="N16" s="29">
        <f t="shared" ref="N16:Q16" si="19">M16+0.25</f>
        <v>6.25</v>
      </c>
      <c r="O16" s="29">
        <f t="shared" si="19"/>
        <v>6.5</v>
      </c>
      <c r="P16" s="29">
        <f t="shared" si="19"/>
        <v>6.75</v>
      </c>
      <c r="Q16" s="29">
        <f t="shared" si="19"/>
        <v>7</v>
      </c>
    </row>
    <row r="17" spans="1:17" x14ac:dyDescent="0.3">
      <c r="A17" s="33" t="str">
        <f>'SPECS - SAMPLE EVAL.'!A17</f>
        <v>N/A</v>
      </c>
      <c r="B17" s="85" t="str">
        <f>'SPECS - SAMPLE EVAL.'!B17</f>
        <v xml:space="preserve">Bottom Opening at Edge - relaxed </v>
      </c>
      <c r="C17" s="86"/>
      <c r="D17" s="86"/>
      <c r="E17" s="87"/>
      <c r="F17" s="42" t="s">
        <v>114</v>
      </c>
      <c r="G17" s="27">
        <f>'SPECS - SAMPLE EVAL.'!G17</f>
        <v>0.25</v>
      </c>
      <c r="H17" s="27">
        <f>'SPECS - SAMPLE EVAL.'!H17</f>
        <v>0.25</v>
      </c>
      <c r="I17" s="41">
        <f t="shared" ref="I17" si="20">J17-0.5</f>
        <v>10</v>
      </c>
      <c r="J17" s="29">
        <f t="shared" ref="J17" si="21">K17-0.5</f>
        <v>10.5</v>
      </c>
      <c r="K17" s="29">
        <f t="shared" ref="K17" si="22">L17-0.5</f>
        <v>11</v>
      </c>
      <c r="L17" s="32">
        <f>'SPECS - SAMPLE EVAL.'!K17</f>
        <v>11.5</v>
      </c>
      <c r="M17" s="29">
        <f>L17+0.5</f>
        <v>12</v>
      </c>
      <c r="N17" s="29">
        <f>M17+0.75</f>
        <v>12.75</v>
      </c>
      <c r="O17" s="29">
        <f>N17+0.75</f>
        <v>13.5</v>
      </c>
      <c r="P17" s="29">
        <f t="shared" ref="P17" si="23">O17+0.75</f>
        <v>14.25</v>
      </c>
      <c r="Q17" s="29">
        <f t="shared" ref="Q17" si="24">P17+0.75</f>
        <v>15</v>
      </c>
    </row>
    <row r="18" spans="1:17" x14ac:dyDescent="0.3">
      <c r="A18" s="33" t="str">
        <f>'SPECS - SAMPLE EVAL.'!A18</f>
        <v>K</v>
      </c>
      <c r="B18" s="85" t="str">
        <f>'SPECS - SAMPLE EVAL.'!B18</f>
        <v>Bottom Hem / Cuff Height</v>
      </c>
      <c r="C18" s="86"/>
      <c r="D18" s="86"/>
      <c r="E18" s="87"/>
      <c r="F18" s="42" t="s">
        <v>115</v>
      </c>
      <c r="G18" s="27">
        <f>'SPECS - SAMPLE EVAL.'!G18</f>
        <v>0.125</v>
      </c>
      <c r="H18" s="27">
        <f>'SPECS - SAMPLE EVAL.'!H18</f>
        <v>0.125</v>
      </c>
      <c r="I18" s="41">
        <f t="shared" ref="I18:K18" si="25">J18</f>
        <v>1</v>
      </c>
      <c r="J18" s="29">
        <f t="shared" si="25"/>
        <v>1</v>
      </c>
      <c r="K18" s="29">
        <f t="shared" si="25"/>
        <v>1</v>
      </c>
      <c r="L18" s="32">
        <f>'SPECS - SAMPLE EVAL.'!K18</f>
        <v>1</v>
      </c>
      <c r="M18" s="29">
        <f t="shared" ref="M18:M19" si="26">L18</f>
        <v>1</v>
      </c>
      <c r="N18" s="29">
        <f t="shared" ref="N18" si="27">M18</f>
        <v>1</v>
      </c>
      <c r="O18" s="29">
        <f t="shared" ref="O18:O20" si="28">N18</f>
        <v>1</v>
      </c>
      <c r="P18" s="29">
        <f t="shared" ref="P18" si="29">O18</f>
        <v>1</v>
      </c>
      <c r="Q18" s="29">
        <f t="shared" ref="Q18:Q20" si="30">P18</f>
        <v>1</v>
      </c>
    </row>
    <row r="19" spans="1:17" x14ac:dyDescent="0.3">
      <c r="A19" s="33" t="str">
        <f>'SPECS - SAMPLE EVAL.'!A19</f>
        <v>N/A</v>
      </c>
      <c r="B19" s="85" t="str">
        <f>'SPECS - SAMPLE EVAL.'!B19</f>
        <v xml:space="preserve">J Fly Length </v>
      </c>
      <c r="C19" s="86"/>
      <c r="D19" s="86"/>
      <c r="E19" s="87"/>
      <c r="F19" s="42" t="s">
        <v>116</v>
      </c>
      <c r="G19" s="27">
        <f>'SPECS - SAMPLE EVAL.'!G19</f>
        <v>0.125</v>
      </c>
      <c r="H19" s="27">
        <f>'SPECS - SAMPLE EVAL.'!H19</f>
        <v>0.125</v>
      </c>
      <c r="I19" s="41">
        <f t="shared" ref="I19:J19" si="31">J19</f>
        <v>5.75</v>
      </c>
      <c r="J19" s="29">
        <f t="shared" si="31"/>
        <v>5.75</v>
      </c>
      <c r="K19" s="29">
        <f>L19-0.25</f>
        <v>5.75</v>
      </c>
      <c r="L19" s="32">
        <f>'SPECS - SAMPLE EVAL.'!K19</f>
        <v>6</v>
      </c>
      <c r="M19" s="29">
        <f t="shared" si="26"/>
        <v>6</v>
      </c>
      <c r="N19" s="29">
        <f>M19+0.25</f>
        <v>6.25</v>
      </c>
      <c r="O19" s="29">
        <f t="shared" si="28"/>
        <v>6.25</v>
      </c>
      <c r="P19" s="29">
        <f>O19+0.25</f>
        <v>6.5</v>
      </c>
      <c r="Q19" s="29">
        <f t="shared" si="30"/>
        <v>6.5</v>
      </c>
    </row>
    <row r="20" spans="1:17" x14ac:dyDescent="0.3">
      <c r="A20" s="33" t="str">
        <f>'SPECS - SAMPLE EVAL.'!A20</f>
        <v>N/A</v>
      </c>
      <c r="B20" s="85" t="str">
        <f>'SPECS - SAMPLE EVAL.'!B20</f>
        <v xml:space="preserve">J Fly Width </v>
      </c>
      <c r="C20" s="86"/>
      <c r="D20" s="86"/>
      <c r="E20" s="87"/>
      <c r="F20" s="42" t="s">
        <v>117</v>
      </c>
      <c r="G20" s="27">
        <f>'SPECS - SAMPLE EVAL.'!G20</f>
        <v>0.125</v>
      </c>
      <c r="H20" s="27">
        <f>'SPECS - SAMPLE EVAL.'!H20</f>
        <v>0.125</v>
      </c>
      <c r="I20" s="41">
        <f>J20</f>
        <v>1.5</v>
      </c>
      <c r="J20" s="29">
        <f>K20</f>
        <v>1.5</v>
      </c>
      <c r="K20" s="29">
        <f>L20</f>
        <v>1.5</v>
      </c>
      <c r="L20" s="32">
        <f>'SPECS - SAMPLE EVAL.'!K20</f>
        <v>1.5</v>
      </c>
      <c r="M20" s="29">
        <f>L20</f>
        <v>1.5</v>
      </c>
      <c r="N20" s="29">
        <f t="shared" ref="N20" si="32">M20</f>
        <v>1.5</v>
      </c>
      <c r="O20" s="29">
        <f t="shared" si="28"/>
        <v>1.5</v>
      </c>
      <c r="P20" s="29">
        <f t="shared" ref="P20" si="33">O20</f>
        <v>1.5</v>
      </c>
      <c r="Q20" s="29">
        <f t="shared" si="30"/>
        <v>1.5</v>
      </c>
    </row>
    <row r="21" spans="1:17" x14ac:dyDescent="0.3">
      <c r="A21" s="33" t="str">
        <f>'SPECS - SAMPLE EVAL.'!A21</f>
        <v>N/A</v>
      </c>
      <c r="B21" s="85" t="str">
        <f>'SPECS - SAMPLE EVAL.'!B21</f>
        <v xml:space="preserve">Side Slits length </v>
      </c>
      <c r="C21" s="86"/>
      <c r="D21" s="86"/>
      <c r="E21" s="87"/>
      <c r="F21" s="42" t="s">
        <v>119</v>
      </c>
      <c r="G21" s="27">
        <f>'SPECS - SAMPLE EVAL.'!G21</f>
        <v>0.125</v>
      </c>
      <c r="H21" s="27">
        <f>'SPECS - SAMPLE EVAL.'!H21</f>
        <v>0.125</v>
      </c>
      <c r="I21" s="41">
        <f t="shared" ref="I21:K21" si="34">J21</f>
        <v>1.5</v>
      </c>
      <c r="J21" s="29">
        <f t="shared" si="34"/>
        <v>1.5</v>
      </c>
      <c r="K21" s="29">
        <f t="shared" si="34"/>
        <v>1.5</v>
      </c>
      <c r="L21" s="32">
        <f>'SPECS - SAMPLE EVAL.'!K21</f>
        <v>1.5</v>
      </c>
      <c r="M21" s="29">
        <f t="shared" ref="M21:N21" si="35">L21</f>
        <v>1.5</v>
      </c>
      <c r="N21" s="29">
        <f t="shared" si="35"/>
        <v>1.5</v>
      </c>
      <c r="O21" s="29">
        <f t="shared" ref="O21:P22" si="36">N21</f>
        <v>1.5</v>
      </c>
      <c r="P21" s="29">
        <f t="shared" si="36"/>
        <v>1.5</v>
      </c>
      <c r="Q21" s="29">
        <f t="shared" ref="Q21:Q22" si="37">P21</f>
        <v>1.5</v>
      </c>
    </row>
    <row r="22" spans="1:17" x14ac:dyDescent="0.3">
      <c r="A22" s="33" t="str">
        <f>'SPECS - SAMPLE EVAL.'!A22</f>
        <v>N/A</v>
      </c>
      <c r="B22" s="85" t="str">
        <f>'SPECS - SAMPLE EVAL.'!B22</f>
        <v xml:space="preserve">Side Slits hem height </v>
      </c>
      <c r="C22" s="86"/>
      <c r="D22" s="86"/>
      <c r="E22" s="87"/>
      <c r="F22" s="42" t="s">
        <v>118</v>
      </c>
      <c r="G22" s="27">
        <f>'SPECS - SAMPLE EVAL.'!G22</f>
        <v>0.125</v>
      </c>
      <c r="H22" s="27">
        <f>'SPECS - SAMPLE EVAL.'!H22</f>
        <v>0.125</v>
      </c>
      <c r="I22" s="41">
        <f t="shared" ref="I22:K22" si="38">J22</f>
        <v>0.25</v>
      </c>
      <c r="J22" s="29">
        <f t="shared" si="38"/>
        <v>0.25</v>
      </c>
      <c r="K22" s="29">
        <f t="shared" si="38"/>
        <v>0.25</v>
      </c>
      <c r="L22" s="32">
        <f>'SPECS - SAMPLE EVAL.'!K22</f>
        <v>0.25</v>
      </c>
      <c r="M22" s="29">
        <f t="shared" ref="M22:N22" si="39">L22</f>
        <v>0.25</v>
      </c>
      <c r="N22" s="29">
        <f t="shared" si="39"/>
        <v>0.25</v>
      </c>
      <c r="O22" s="29">
        <f t="shared" si="36"/>
        <v>0.25</v>
      </c>
      <c r="P22" s="29">
        <f t="shared" si="36"/>
        <v>0.25</v>
      </c>
      <c r="Q22" s="29">
        <f t="shared" si="37"/>
        <v>0.25</v>
      </c>
    </row>
    <row r="23" spans="1:17" x14ac:dyDescent="0.3">
      <c r="A23" s="33" t="str">
        <f>'SPECS - SAMPLE EVAL.'!A23</f>
        <v>N/A</v>
      </c>
      <c r="B23" s="85" t="str">
        <f>'SPECS - SAMPLE EVAL.'!B23</f>
        <v>Drawstring length - exposed ends</v>
      </c>
      <c r="C23" s="86"/>
      <c r="D23" s="86"/>
      <c r="E23" s="87"/>
      <c r="F23" s="42" t="s">
        <v>120</v>
      </c>
      <c r="G23" s="27">
        <f>'SPECS - SAMPLE EVAL.'!G23</f>
        <v>0.25</v>
      </c>
      <c r="H23" s="27">
        <f>'SPECS - SAMPLE EVAL.'!H23</f>
        <v>0.25</v>
      </c>
      <c r="I23" s="41">
        <f>J23-0.5</f>
        <v>8</v>
      </c>
      <c r="J23" s="29">
        <f>K23-0.5</f>
        <v>8.5</v>
      </c>
      <c r="K23" s="29">
        <f>L23</f>
        <v>9</v>
      </c>
      <c r="L23" s="32">
        <f>'SPECS - SAMPLE EVAL.'!K23</f>
        <v>9</v>
      </c>
      <c r="M23" s="29">
        <f>L23+0.5</f>
        <v>9.5</v>
      </c>
      <c r="N23" s="29">
        <f>M23</f>
        <v>9.5</v>
      </c>
      <c r="O23" s="29">
        <f>N23+0.5</f>
        <v>10</v>
      </c>
      <c r="P23" s="29">
        <f>O23+0.5</f>
        <v>10.5</v>
      </c>
      <c r="Q23" s="29">
        <f>P23</f>
        <v>10.5</v>
      </c>
    </row>
    <row r="24" spans="1:17" x14ac:dyDescent="0.3">
      <c r="A24" s="26" t="str">
        <f>'SPECS - SAMPLE EVAL.'!A24</f>
        <v>J</v>
      </c>
      <c r="B24" s="85" t="str">
        <f>'SPECS - SAMPLE EVAL.'!B24</f>
        <v xml:space="preserve">Welt Pocket Opening Length </v>
      </c>
      <c r="C24" s="86"/>
      <c r="D24" s="86"/>
      <c r="E24" s="87"/>
      <c r="F24" s="42" t="s">
        <v>121</v>
      </c>
      <c r="G24" s="27">
        <f>'SPECS - SAMPLE EVAL.'!G24</f>
        <v>0.125</v>
      </c>
      <c r="H24" s="27">
        <f>'SPECS - SAMPLE EVAL.'!H24</f>
        <v>0.125</v>
      </c>
      <c r="I24" s="41">
        <f>J24</f>
        <v>5.5</v>
      </c>
      <c r="J24" s="29">
        <f t="shared" ref="J24" si="40">K24-0.25</f>
        <v>5.5</v>
      </c>
      <c r="K24" s="29">
        <f>L24-0.25</f>
        <v>5.75</v>
      </c>
      <c r="L24" s="32">
        <f>'SPECS - SAMPLE EVAL.'!K24</f>
        <v>6</v>
      </c>
      <c r="M24" s="29">
        <f>L24+0</f>
        <v>6</v>
      </c>
      <c r="N24" s="29">
        <f t="shared" ref="N24:N26" si="41">M24</f>
        <v>6</v>
      </c>
      <c r="O24" s="29">
        <f>N24+0.25</f>
        <v>6.25</v>
      </c>
      <c r="P24" s="29">
        <f>O24+0</f>
        <v>6.25</v>
      </c>
      <c r="Q24" s="29">
        <f>P24+0.25</f>
        <v>6.5</v>
      </c>
    </row>
    <row r="25" spans="1:17" x14ac:dyDescent="0.3">
      <c r="A25" s="26" t="str">
        <f>'SPECS - SAMPLE EVAL.'!A25</f>
        <v>N/A</v>
      </c>
      <c r="B25" s="85" t="str">
        <f>'SPECS - SAMPLE EVAL.'!B25</f>
        <v xml:space="preserve">Welt Pocket Down from Waistband Seam </v>
      </c>
      <c r="C25" s="86"/>
      <c r="D25" s="86"/>
      <c r="E25" s="87"/>
      <c r="F25" s="42" t="s">
        <v>123</v>
      </c>
      <c r="G25" s="27">
        <f>'SPECS - SAMPLE EVAL.'!G25</f>
        <v>0.125</v>
      </c>
      <c r="H25" s="27">
        <f>'SPECS - SAMPLE EVAL.'!H25</f>
        <v>0.125</v>
      </c>
      <c r="I25" s="41">
        <f t="shared" ref="I25" si="42">J25</f>
        <v>1</v>
      </c>
      <c r="J25" s="29">
        <f t="shared" ref="J25" si="43">K25</f>
        <v>1</v>
      </c>
      <c r="K25" s="29">
        <f t="shared" ref="K25" si="44">L25</f>
        <v>1</v>
      </c>
      <c r="L25" s="32">
        <f>'SPECS - SAMPLE EVAL.'!K25</f>
        <v>1</v>
      </c>
      <c r="M25" s="29">
        <f t="shared" ref="M25" si="45">L25</f>
        <v>1</v>
      </c>
      <c r="N25" s="29">
        <f t="shared" si="41"/>
        <v>1</v>
      </c>
      <c r="O25" s="29">
        <f t="shared" ref="O25" si="46">N25</f>
        <v>1</v>
      </c>
      <c r="P25" s="29">
        <f t="shared" ref="P25" si="47">O25</f>
        <v>1</v>
      </c>
      <c r="Q25" s="29">
        <f t="shared" ref="Q25" si="48">P25</f>
        <v>1</v>
      </c>
    </row>
    <row r="26" spans="1:17" x14ac:dyDescent="0.3">
      <c r="A26" s="26" t="str">
        <f>'SPECS - SAMPLE EVAL.'!A26</f>
        <v>N/A</v>
      </c>
      <c r="B26" s="85" t="str">
        <f>'SPECS - SAMPLE EVAL.'!B26</f>
        <v xml:space="preserve">Welt Pocket Width </v>
      </c>
      <c r="C26" s="86"/>
      <c r="D26" s="86"/>
      <c r="E26" s="87"/>
      <c r="F26" s="42" t="s">
        <v>122</v>
      </c>
      <c r="G26" s="27">
        <f>'SPECS - SAMPLE EVAL.'!G26</f>
        <v>0.125</v>
      </c>
      <c r="H26" s="27">
        <f>'SPECS - SAMPLE EVAL.'!H26</f>
        <v>0.125</v>
      </c>
      <c r="I26" s="41">
        <f t="shared" ref="I26" si="49">J26</f>
        <v>0.375</v>
      </c>
      <c r="J26" s="29">
        <f t="shared" ref="J26" si="50">K26</f>
        <v>0.375</v>
      </c>
      <c r="K26" s="29">
        <f t="shared" ref="K26" si="51">L26</f>
        <v>0.375</v>
      </c>
      <c r="L26" s="32">
        <f>'SPECS - SAMPLE EVAL.'!K26</f>
        <v>0.375</v>
      </c>
      <c r="M26" s="29">
        <f t="shared" ref="M26" si="52">L26</f>
        <v>0.375</v>
      </c>
      <c r="N26" s="29">
        <f t="shared" si="41"/>
        <v>0.375</v>
      </c>
      <c r="O26" s="29">
        <f t="shared" ref="O26" si="53">N26</f>
        <v>0.375</v>
      </c>
      <c r="P26" s="29">
        <f t="shared" ref="P26" si="54">O26</f>
        <v>0.375</v>
      </c>
      <c r="Q26" s="29">
        <f t="shared" ref="Q26" si="55">P26</f>
        <v>0.375</v>
      </c>
    </row>
    <row r="27" spans="1:17" x14ac:dyDescent="0.3">
      <c r="A27" s="26">
        <f>'SPECS - SAMPLE EVAL.'!A27</f>
        <v>0</v>
      </c>
      <c r="B27" s="85">
        <f>'SPECS - SAMPLE EVAL.'!B27</f>
        <v>0</v>
      </c>
      <c r="C27" s="86"/>
      <c r="D27" s="86"/>
      <c r="E27" s="87"/>
      <c r="F27" s="42"/>
      <c r="G27" s="27"/>
      <c r="H27" s="27"/>
      <c r="I27" s="41"/>
      <c r="J27" s="29"/>
      <c r="K27" s="29"/>
      <c r="L27" s="32"/>
      <c r="M27" s="29"/>
      <c r="N27" s="29"/>
      <c r="O27" s="29"/>
      <c r="P27" s="29"/>
      <c r="Q27" s="29"/>
    </row>
    <row r="28" spans="1:17" x14ac:dyDescent="0.3">
      <c r="A28" s="26">
        <f>'SPECS - SAMPLE EVAL.'!A28</f>
        <v>0</v>
      </c>
      <c r="B28" s="85">
        <f>'SPECS - SAMPLE EVAL.'!B28</f>
        <v>0</v>
      </c>
      <c r="C28" s="86"/>
      <c r="D28" s="86"/>
      <c r="E28" s="87"/>
      <c r="F28" s="42"/>
      <c r="G28" s="27"/>
      <c r="H28" s="27"/>
      <c r="I28" s="41"/>
      <c r="J28" s="29"/>
      <c r="K28" s="29"/>
      <c r="L28" s="32"/>
      <c r="M28" s="29"/>
      <c r="N28" s="29"/>
      <c r="O28" s="29"/>
      <c r="P28" s="29"/>
      <c r="Q28" s="29"/>
    </row>
    <row r="29" spans="1:17" x14ac:dyDescent="0.3">
      <c r="A29" s="26">
        <f>'SPECS - SAMPLE EVAL.'!A29</f>
        <v>0</v>
      </c>
      <c r="B29" s="85">
        <f>'SPECS - SAMPLE EVAL.'!B29</f>
        <v>0</v>
      </c>
      <c r="C29" s="86"/>
      <c r="D29" s="86"/>
      <c r="E29" s="87"/>
      <c r="F29" s="42"/>
      <c r="G29" s="27"/>
      <c r="H29" s="27"/>
      <c r="I29" s="40"/>
      <c r="J29" s="29"/>
      <c r="K29" s="29"/>
      <c r="L29" s="32"/>
      <c r="M29" s="29"/>
      <c r="N29" s="29"/>
      <c r="O29" s="29"/>
      <c r="P29" s="29"/>
      <c r="Q29" s="29"/>
    </row>
    <row r="30" spans="1:17" x14ac:dyDescent="0.3">
      <c r="A30" s="26">
        <f>'SPECS - SAMPLE EVAL.'!A30</f>
        <v>0</v>
      </c>
      <c r="B30" s="85">
        <f>'SPECS - SAMPLE EVAL.'!B30</f>
        <v>0</v>
      </c>
      <c r="C30" s="86"/>
      <c r="D30" s="86"/>
      <c r="E30" s="87"/>
      <c r="F30" s="42"/>
      <c r="G30" s="27"/>
      <c r="H30" s="27"/>
      <c r="I30" s="40"/>
      <c r="J30" s="29"/>
      <c r="K30" s="29"/>
      <c r="L30" s="32"/>
      <c r="M30" s="29"/>
      <c r="N30" s="29"/>
      <c r="O30" s="29"/>
      <c r="P30" s="29"/>
      <c r="Q30" s="29"/>
    </row>
    <row r="31" spans="1:17" x14ac:dyDescent="0.3">
      <c r="A31" s="26">
        <f>'SPECS - SAMPLE EVAL.'!A31</f>
        <v>0</v>
      </c>
      <c r="B31" s="85">
        <f>'SPECS - SAMPLE EVAL.'!B31</f>
        <v>0</v>
      </c>
      <c r="C31" s="86"/>
      <c r="D31" s="86"/>
      <c r="E31" s="87"/>
      <c r="F31" s="42"/>
      <c r="G31" s="27"/>
      <c r="H31" s="27"/>
      <c r="I31" s="40"/>
      <c r="J31" s="29"/>
      <c r="K31" s="29"/>
      <c r="L31" s="32"/>
      <c r="M31" s="29"/>
      <c r="N31" s="29"/>
      <c r="O31" s="29"/>
      <c r="P31" s="29"/>
      <c r="Q31" s="29"/>
    </row>
    <row r="32" spans="1:17" x14ac:dyDescent="0.3">
      <c r="A32" s="26">
        <f>'SPECS - SAMPLE EVAL.'!A32</f>
        <v>0</v>
      </c>
      <c r="B32" s="85">
        <f>'SPECS - SAMPLE EVAL.'!B32</f>
        <v>0</v>
      </c>
      <c r="C32" s="86"/>
      <c r="D32" s="86"/>
      <c r="E32" s="87"/>
      <c r="F32" s="42"/>
      <c r="G32" s="27"/>
      <c r="H32" s="27"/>
      <c r="I32" s="40"/>
      <c r="J32" s="29"/>
      <c r="K32" s="29"/>
      <c r="L32" s="32"/>
      <c r="M32" s="29"/>
      <c r="N32" s="29"/>
      <c r="O32" s="29"/>
      <c r="P32" s="29"/>
      <c r="Q32" s="29"/>
    </row>
  </sheetData>
  <mergeCells count="43">
    <mergeCell ref="B30:E30"/>
    <mergeCell ref="B31:E31"/>
    <mergeCell ref="B32:E32"/>
    <mergeCell ref="B12:E12"/>
    <mergeCell ref="B13:E13"/>
    <mergeCell ref="B26:E26"/>
    <mergeCell ref="B27:E27"/>
    <mergeCell ref="B24:E24"/>
    <mergeCell ref="B25:E25"/>
    <mergeCell ref="B20:E20"/>
    <mergeCell ref="B21:E21"/>
    <mergeCell ref="B22:E22"/>
    <mergeCell ref="B18:E18"/>
    <mergeCell ref="B17:E17"/>
    <mergeCell ref="B23:E23"/>
    <mergeCell ref="B28:E28"/>
    <mergeCell ref="B29:E29"/>
    <mergeCell ref="B19:E19"/>
    <mergeCell ref="B6:E6"/>
    <mergeCell ref="B8:E8"/>
    <mergeCell ref="B9:E9"/>
    <mergeCell ref="B10:E10"/>
    <mergeCell ref="B11:E11"/>
    <mergeCell ref="B15:E15"/>
    <mergeCell ref="B16:E16"/>
    <mergeCell ref="A7:E7"/>
    <mergeCell ref="B14:E14"/>
    <mergeCell ref="A1:Q1"/>
    <mergeCell ref="B2:G2"/>
    <mergeCell ref="H2:H5"/>
    <mergeCell ref="I2:J2"/>
    <mergeCell ref="K2:Q2"/>
    <mergeCell ref="B3:G3"/>
    <mergeCell ref="I3:J3"/>
    <mergeCell ref="K3:Q3"/>
    <mergeCell ref="B4:G4"/>
    <mergeCell ref="I4:J4"/>
    <mergeCell ref="K4:L4"/>
    <mergeCell ref="M4:N4"/>
    <mergeCell ref="A5:B5"/>
    <mergeCell ref="C5:G5"/>
    <mergeCell ref="I5:J5"/>
    <mergeCell ref="K5:Q5"/>
  </mergeCells>
  <pageMargins left="0.7" right="0.7" top="0.75" bottom="0.75" header="0.3" footer="0.3"/>
  <pageSetup scale="44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DC27-ACE6-4CFD-914F-52F1A645C5BE}">
  <sheetPr>
    <pageSetUpPr fitToPage="1"/>
  </sheetPr>
  <dimension ref="A1:P64"/>
  <sheetViews>
    <sheetView view="pageLayout" topLeftCell="A17" zoomScaleNormal="100" workbookViewId="0">
      <selection activeCell="G35" sqref="G35"/>
    </sheetView>
  </sheetViews>
  <sheetFormatPr defaultRowHeight="20.25" x14ac:dyDescent="0.3"/>
  <cols>
    <col min="1" max="15" width="13.42578125" style="2" customWidth="1"/>
    <col min="16" max="16" width="9.140625" style="2"/>
  </cols>
  <sheetData>
    <row r="1" spans="1:16" ht="55.5" customHeight="1" x14ac:dyDescent="0.3">
      <c r="A1" s="58" t="s">
        <v>0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6" x14ac:dyDescent="0.3">
      <c r="A2" s="4" t="s">
        <v>1</v>
      </c>
      <c r="B2" s="65" t="str">
        <f>SKETCH!B2</f>
        <v>SPRING SUMMER 2025</v>
      </c>
      <c r="C2" s="66"/>
      <c r="D2" s="66"/>
      <c r="E2" s="66"/>
      <c r="F2" s="67"/>
      <c r="G2" s="74"/>
      <c r="H2" s="75" t="s">
        <v>3</v>
      </c>
      <c r="I2" s="75"/>
      <c r="J2" s="45" t="str">
        <f>SKETCH!J2</f>
        <v>9 CARNABY</v>
      </c>
      <c r="K2" s="45"/>
      <c r="L2" s="45"/>
      <c r="M2" s="45"/>
      <c r="N2" s="45"/>
      <c r="O2" s="45"/>
      <c r="P2" s="3"/>
    </row>
    <row r="3" spans="1:16" x14ac:dyDescent="0.3">
      <c r="A3" s="5" t="s">
        <v>5</v>
      </c>
      <c r="B3" s="68" t="str">
        <f>SKETCH!B3</f>
        <v>ROLLING STONES</v>
      </c>
      <c r="C3" s="69"/>
      <c r="D3" s="69"/>
      <c r="E3" s="69"/>
      <c r="F3" s="70"/>
      <c r="G3" s="74"/>
      <c r="H3" s="76" t="s">
        <v>7</v>
      </c>
      <c r="I3" s="76"/>
      <c r="J3" s="46" t="str">
        <f>SKETCH!J3</f>
        <v>MEN'S BANDANA PRINT SHORTS</v>
      </c>
      <c r="K3" s="46"/>
      <c r="L3" s="46"/>
      <c r="M3" s="46"/>
      <c r="N3" s="46"/>
      <c r="O3" s="46"/>
      <c r="P3" s="3"/>
    </row>
    <row r="4" spans="1:16" x14ac:dyDescent="0.3">
      <c r="A4" s="9" t="s">
        <v>9</v>
      </c>
      <c r="B4" s="68">
        <f>SKETCH!B4</f>
        <v>0</v>
      </c>
      <c r="C4" s="69"/>
      <c r="D4" s="69"/>
      <c r="E4" s="69"/>
      <c r="F4" s="70"/>
      <c r="G4" s="74"/>
      <c r="H4" s="76" t="s">
        <v>10</v>
      </c>
      <c r="I4" s="76"/>
      <c r="J4" s="46">
        <f>SKETCH!J4</f>
        <v>0</v>
      </c>
      <c r="K4" s="46"/>
      <c r="L4" s="47" t="s">
        <v>11</v>
      </c>
      <c r="M4" s="47"/>
      <c r="N4" s="46">
        <f>SKETCH!N4</f>
        <v>0</v>
      </c>
      <c r="O4" s="46"/>
      <c r="P4" s="1"/>
    </row>
    <row r="5" spans="1:16" x14ac:dyDescent="0.3">
      <c r="A5" s="63" t="s">
        <v>12</v>
      </c>
      <c r="B5" s="64"/>
      <c r="C5" s="71">
        <f>SKETCH!$C$5</f>
        <v>45460</v>
      </c>
      <c r="D5" s="72"/>
      <c r="E5" s="72"/>
      <c r="F5" s="73"/>
      <c r="G5" s="74"/>
      <c r="H5" s="77" t="s">
        <v>13</v>
      </c>
      <c r="I5" s="77"/>
      <c r="J5" s="48">
        <f>SKETCH!J5</f>
        <v>0</v>
      </c>
      <c r="K5" s="48"/>
      <c r="L5" s="48"/>
      <c r="M5" s="48"/>
      <c r="N5" s="48"/>
      <c r="O5" s="48"/>
      <c r="P5" s="1"/>
    </row>
    <row r="6" spans="1:16" ht="32.25" x14ac:dyDescent="0.3">
      <c r="A6" s="7" t="str">
        <f>'SPECS - SAMPLE EVAL.'!A6</f>
        <v>HTM CODE</v>
      </c>
      <c r="B6" s="94" t="str">
        <f>'SPECS - SAMPLE EVAL.'!B6</f>
        <v>POINTS OF MEASURE</v>
      </c>
      <c r="C6" s="95"/>
      <c r="D6" s="95"/>
      <c r="E6" s="96"/>
      <c r="F6" s="6" t="str">
        <f>'SPECS - SAMPLE EVAL.'!G6</f>
        <v>Tol (-)</v>
      </c>
      <c r="G6" s="6" t="str">
        <f>'SPECS - SAMPLE EVAL.'!H6</f>
        <v xml:space="preserve">Tol (+) </v>
      </c>
      <c r="H6" s="17" t="s">
        <v>101</v>
      </c>
      <c r="I6" s="6" t="s">
        <v>102</v>
      </c>
      <c r="J6" s="6" t="s">
        <v>103</v>
      </c>
      <c r="K6" s="7" t="s">
        <v>104</v>
      </c>
      <c r="L6" s="6"/>
      <c r="M6" s="6"/>
      <c r="N6" s="6"/>
      <c r="O6" s="6"/>
      <c r="P6" s="1"/>
    </row>
    <row r="7" spans="1:16" ht="20.25" customHeight="1" x14ac:dyDescent="0.3">
      <c r="A7" s="88" t="str">
        <f>'SPECS - SAMPLE EVAL.'!A7</f>
        <v xml:space="preserve">VENDOR BLANK SIZE EQUIVALENT : </v>
      </c>
      <c r="B7" s="89"/>
      <c r="C7" s="89"/>
      <c r="D7" s="89"/>
      <c r="E7" s="89"/>
      <c r="F7" s="15"/>
      <c r="G7" s="15"/>
      <c r="H7" s="11">
        <f>'SPECS - SAMPLE EVAL.'!I7</f>
        <v>0</v>
      </c>
      <c r="I7" s="30"/>
      <c r="J7" s="30"/>
      <c r="K7" s="31"/>
      <c r="L7" s="16"/>
      <c r="M7" s="16"/>
      <c r="N7" s="16"/>
      <c r="O7" s="16"/>
      <c r="P7" s="1"/>
    </row>
    <row r="8" spans="1:16" x14ac:dyDescent="0.3">
      <c r="A8" s="25" t="str">
        <f>'SPECS - SAMPLE EVAL.'!A8</f>
        <v>A</v>
      </c>
      <c r="B8" s="103" t="str">
        <f>'SPECS - SAMPLE EVAL.'!B8</f>
        <v>Waist Width at Top Edge - Relax</v>
      </c>
      <c r="C8" s="104"/>
      <c r="D8" s="104"/>
      <c r="E8" s="105"/>
      <c r="F8" s="27">
        <f>'SPECS - SAMPLE EVAL.'!G8</f>
        <v>0.5</v>
      </c>
      <c r="G8" s="27">
        <f>'SPECS - SAMPLE EVAL.'!H8</f>
        <v>0.5</v>
      </c>
      <c r="H8" s="32">
        <f>'SPECS - SAMPLE EVAL.'!K8</f>
        <v>14.5</v>
      </c>
      <c r="I8" s="27">
        <f>H8+2.5</f>
        <v>17</v>
      </c>
      <c r="J8" s="27">
        <f>I8+0.75</f>
        <v>17.75</v>
      </c>
      <c r="K8" s="27">
        <f>J8+0.75</f>
        <v>18.5</v>
      </c>
      <c r="L8" s="8"/>
      <c r="M8" s="8"/>
      <c r="N8" s="8"/>
      <c r="O8" s="8"/>
    </row>
    <row r="9" spans="1:16" x14ac:dyDescent="0.3">
      <c r="A9" s="25" t="str">
        <f>'SPECS - SAMPLE EVAL.'!A9</f>
        <v>B</v>
      </c>
      <c r="B9" s="85" t="str">
        <f>'SPECS - SAMPLE EVAL.'!B9</f>
        <v>Waist Width at Top Edge - Extended</v>
      </c>
      <c r="C9" s="86"/>
      <c r="D9" s="86"/>
      <c r="E9" s="87"/>
      <c r="F9" s="27">
        <f>'SPECS - SAMPLE EVAL.'!G9</f>
        <v>0.5</v>
      </c>
      <c r="G9" s="27">
        <f>'SPECS - SAMPLE EVAL.'!H9</f>
        <v>0.5</v>
      </c>
      <c r="H9" s="32">
        <f>'SPECS - SAMPLE EVAL.'!K9</f>
        <v>21</v>
      </c>
      <c r="I9" s="27">
        <f>H9+5</f>
        <v>26</v>
      </c>
      <c r="J9" s="27">
        <f>I9+2</f>
        <v>28</v>
      </c>
      <c r="K9" s="27">
        <f>J9+2</f>
        <v>30</v>
      </c>
      <c r="L9" s="8"/>
      <c r="M9" s="8"/>
      <c r="N9" s="8"/>
      <c r="O9" s="8"/>
      <c r="P9" s="1"/>
    </row>
    <row r="10" spans="1:16" x14ac:dyDescent="0.3">
      <c r="A10" s="25" t="str">
        <f>'SPECS - SAMPLE EVAL.'!A10</f>
        <v>C</v>
      </c>
      <c r="B10" s="85" t="str">
        <f>'SPECS - SAMPLE EVAL.'!B10</f>
        <v xml:space="preserve">Waistband Height </v>
      </c>
      <c r="C10" s="86"/>
      <c r="D10" s="86"/>
      <c r="E10" s="87"/>
      <c r="F10" s="27">
        <f>'SPECS - SAMPLE EVAL.'!G10</f>
        <v>0.125</v>
      </c>
      <c r="G10" s="27">
        <f>'SPECS - SAMPLE EVAL.'!H10</f>
        <v>0.125</v>
      </c>
      <c r="H10" s="32">
        <f>'SPECS - SAMPLE EVAL.'!K10</f>
        <v>2</v>
      </c>
      <c r="I10" s="27">
        <f t="shared" ref="I10" si="0">H10+10</f>
        <v>12</v>
      </c>
      <c r="J10" s="27">
        <f>I10+1.5</f>
        <v>13.5</v>
      </c>
      <c r="K10" s="27">
        <f>J10+1.5</f>
        <v>15</v>
      </c>
      <c r="L10" s="8"/>
      <c r="M10" s="8"/>
      <c r="N10" s="8"/>
      <c r="O10" s="8"/>
      <c r="P10" s="1"/>
    </row>
    <row r="11" spans="1:16" x14ac:dyDescent="0.3">
      <c r="A11" s="25" t="str">
        <f>'SPECS - SAMPLE EVAL.'!A11</f>
        <v>N/A</v>
      </c>
      <c r="B11" s="85" t="str">
        <f>'SPECS - SAMPLE EVAL.'!B11</f>
        <v>Low Hip Placement below Top of W.B Seam</v>
      </c>
      <c r="C11" s="86"/>
      <c r="D11" s="86"/>
      <c r="E11" s="87"/>
      <c r="F11" s="27">
        <f>'SPECS - SAMPLE EVAL.'!G11</f>
        <v>0</v>
      </c>
      <c r="G11" s="27">
        <f>'SPECS - SAMPLE EVAL.'!H11</f>
        <v>0</v>
      </c>
      <c r="H11" s="32">
        <f>'SPECS - SAMPLE EVAL.'!K11</f>
        <v>7</v>
      </c>
      <c r="I11" s="27">
        <f>H11</f>
        <v>7</v>
      </c>
      <c r="J11" s="27">
        <f t="shared" ref="J11:K11" si="1">I11</f>
        <v>7</v>
      </c>
      <c r="K11" s="27">
        <f t="shared" si="1"/>
        <v>7</v>
      </c>
      <c r="L11" s="8"/>
      <c r="M11" s="8"/>
      <c r="N11" s="8"/>
      <c r="O11" s="8"/>
      <c r="P11" s="1"/>
    </row>
    <row r="12" spans="1:16" x14ac:dyDescent="0.3">
      <c r="A12" s="25" t="str">
        <f>'SPECS - SAMPLE EVAL.'!A12</f>
        <v>D</v>
      </c>
      <c r="B12" s="85" t="str">
        <f>'SPECS - SAMPLE EVAL.'!B12</f>
        <v xml:space="preserve">Low Hip Width - Straight </v>
      </c>
      <c r="C12" s="86"/>
      <c r="D12" s="86"/>
      <c r="E12" s="87"/>
      <c r="F12" s="27">
        <f>'SPECS - SAMPLE EVAL.'!G12</f>
        <v>0.5</v>
      </c>
      <c r="G12" s="27">
        <f>'SPECS - SAMPLE EVAL.'!H12</f>
        <v>0.5</v>
      </c>
      <c r="H12" s="32">
        <f>'SPECS - SAMPLE EVAL.'!K12</f>
        <v>20.5</v>
      </c>
      <c r="I12" s="27">
        <f>H12+9</f>
        <v>29.5</v>
      </c>
      <c r="J12" s="27">
        <f t="shared" ref="J12:K14" si="2">I12+2</f>
        <v>31.5</v>
      </c>
      <c r="K12" s="27">
        <f t="shared" si="2"/>
        <v>33.5</v>
      </c>
      <c r="L12" s="8"/>
      <c r="M12" s="8"/>
      <c r="N12" s="8"/>
      <c r="O12" s="8"/>
    </row>
    <row r="13" spans="1:16" x14ac:dyDescent="0.3">
      <c r="A13" s="25" t="str">
        <f>'SPECS - SAMPLE EVAL.'!A13</f>
        <v>H</v>
      </c>
      <c r="B13" s="85" t="str">
        <f>'SPECS - SAMPLE EVAL.'!B13</f>
        <v>Front Rise to Top of W.B at Edge</v>
      </c>
      <c r="C13" s="86"/>
      <c r="D13" s="86"/>
      <c r="E13" s="87"/>
      <c r="F13" s="27">
        <f>'SPECS - SAMPLE EVAL.'!G13</f>
        <v>0.25</v>
      </c>
      <c r="G13" s="27">
        <f>'SPECS - SAMPLE EVAL.'!H13</f>
        <v>0.25</v>
      </c>
      <c r="H13" s="32">
        <f>'SPECS - SAMPLE EVAL.'!K13</f>
        <v>12</v>
      </c>
      <c r="I13" s="27">
        <f>H13+9</f>
        <v>21</v>
      </c>
      <c r="J13" s="27">
        <f t="shared" si="2"/>
        <v>23</v>
      </c>
      <c r="K13" s="27">
        <f t="shared" si="2"/>
        <v>25</v>
      </c>
      <c r="L13" s="8"/>
      <c r="M13" s="8"/>
      <c r="N13" s="8"/>
      <c r="O13" s="8"/>
    </row>
    <row r="14" spans="1:16" x14ac:dyDescent="0.3">
      <c r="A14" s="25" t="str">
        <f>'SPECS - SAMPLE EVAL.'!A14</f>
        <v>I</v>
      </c>
      <c r="B14" s="85" t="str">
        <f>'SPECS - SAMPLE EVAL.'!B14</f>
        <v>Back Rise to Top of W.B at Edge</v>
      </c>
      <c r="C14" s="86"/>
      <c r="D14" s="86"/>
      <c r="E14" s="87"/>
      <c r="F14" s="27">
        <f>'SPECS - SAMPLE EVAL.'!G14</f>
        <v>0.25</v>
      </c>
      <c r="G14" s="27">
        <f>'SPECS - SAMPLE EVAL.'!H14</f>
        <v>0.25</v>
      </c>
      <c r="H14" s="32">
        <f>'SPECS - SAMPLE EVAL.'!K14</f>
        <v>17</v>
      </c>
      <c r="I14" s="27">
        <f>H14+9</f>
        <v>26</v>
      </c>
      <c r="J14" s="27">
        <f t="shared" si="2"/>
        <v>28</v>
      </c>
      <c r="K14" s="27">
        <f t="shared" si="2"/>
        <v>30</v>
      </c>
      <c r="L14" s="8"/>
      <c r="M14" s="8"/>
      <c r="N14" s="8"/>
      <c r="O14" s="8"/>
    </row>
    <row r="15" spans="1:16" x14ac:dyDescent="0.3">
      <c r="A15" s="25" t="str">
        <f>'SPECS - SAMPLE EVAL.'!A15</f>
        <v>E</v>
      </c>
      <c r="B15" s="85" t="str">
        <f>'SPECS - SAMPLE EVAL.'!B15</f>
        <v xml:space="preserve">Thigh Width (at 1" Below Crotch) </v>
      </c>
      <c r="C15" s="86"/>
      <c r="D15" s="86"/>
      <c r="E15" s="87"/>
      <c r="F15" s="27">
        <f>'SPECS - SAMPLE EVAL.'!G15</f>
        <v>0.25</v>
      </c>
      <c r="G15" s="27">
        <f>'SPECS - SAMPLE EVAL.'!H15</f>
        <v>0.25</v>
      </c>
      <c r="H15" s="32">
        <f>'SPECS - SAMPLE EVAL.'!K15</f>
        <v>13.5</v>
      </c>
      <c r="I15" s="27">
        <f>H15+0.625</f>
        <v>14.125</v>
      </c>
      <c r="J15" s="27">
        <f>I15+0.125</f>
        <v>14.25</v>
      </c>
      <c r="K15" s="27">
        <f>J15+0.125</f>
        <v>14.375</v>
      </c>
      <c r="L15" s="8"/>
      <c r="M15" s="8"/>
      <c r="N15" s="8"/>
      <c r="O15" s="8"/>
    </row>
    <row r="16" spans="1:16" x14ac:dyDescent="0.3">
      <c r="A16" s="25" t="e">
        <f>'SPECS - SAMPLE EVAL.'!#REF!</f>
        <v>#REF!</v>
      </c>
      <c r="B16" s="85" t="e">
        <f>'SPECS - SAMPLE EVAL.'!#REF!</f>
        <v>#REF!</v>
      </c>
      <c r="C16" s="86"/>
      <c r="D16" s="86"/>
      <c r="E16" s="87"/>
      <c r="F16" s="27" t="e">
        <f>'SPECS - SAMPLE EVAL.'!#REF!</f>
        <v>#REF!</v>
      </c>
      <c r="G16" s="27" t="e">
        <f>'SPECS - SAMPLE EVAL.'!#REF!</f>
        <v>#REF!</v>
      </c>
      <c r="H16" s="32" t="e">
        <f>'SPECS - SAMPLE EVAL.'!#REF!</f>
        <v>#REF!</v>
      </c>
      <c r="I16" s="27" t="e">
        <f>H16+2.5</f>
        <v>#REF!</v>
      </c>
      <c r="J16" s="27" t="e">
        <f>I16+0.5</f>
        <v>#REF!</v>
      </c>
      <c r="K16" s="27" t="e">
        <f>J16+0.5</f>
        <v>#REF!</v>
      </c>
      <c r="L16" s="8"/>
      <c r="M16" s="8"/>
      <c r="N16" s="8"/>
      <c r="O16" s="8"/>
    </row>
    <row r="17" spans="1:15" x14ac:dyDescent="0.3">
      <c r="A17" s="25" t="str">
        <f>'SPECS - SAMPLE EVAL.'!A16</f>
        <v>F</v>
      </c>
      <c r="B17" s="85" t="str">
        <f>'SPECS - SAMPLE EVAL.'!B16</f>
        <v xml:space="preserve">Inseam from Crotch to Edge </v>
      </c>
      <c r="C17" s="86"/>
      <c r="D17" s="86"/>
      <c r="E17" s="87"/>
      <c r="F17" s="27">
        <f>'SPECS - SAMPLE EVAL.'!G16</f>
        <v>0.25</v>
      </c>
      <c r="G17" s="27">
        <f>'SPECS - SAMPLE EVAL.'!H16</f>
        <v>0.25</v>
      </c>
      <c r="H17" s="32">
        <f>'SPECS - SAMPLE EVAL.'!K16</f>
        <v>5.75</v>
      </c>
      <c r="I17" s="27">
        <f t="shared" ref="I17" si="3">H17+2.5</f>
        <v>8.25</v>
      </c>
      <c r="J17" s="27">
        <f t="shared" ref="J17:K17" si="4">I17+0.5</f>
        <v>8.75</v>
      </c>
      <c r="K17" s="27">
        <f t="shared" si="4"/>
        <v>9.25</v>
      </c>
      <c r="L17" s="8"/>
      <c r="M17" s="8"/>
      <c r="N17" s="8"/>
      <c r="O17" s="8"/>
    </row>
    <row r="18" spans="1:15" x14ac:dyDescent="0.3">
      <c r="A18" s="25" t="str">
        <f>'SPECS - SAMPLE EVAL.'!A17</f>
        <v>N/A</v>
      </c>
      <c r="B18" s="85" t="str">
        <f>'SPECS - SAMPLE EVAL.'!B17</f>
        <v xml:space="preserve">Bottom Opening at Edge - relaxed </v>
      </c>
      <c r="C18" s="86"/>
      <c r="D18" s="86"/>
      <c r="E18" s="87"/>
      <c r="F18" s="27">
        <f>'SPECS - SAMPLE EVAL.'!G17</f>
        <v>0.25</v>
      </c>
      <c r="G18" s="27">
        <f>'SPECS - SAMPLE EVAL.'!H17</f>
        <v>0.25</v>
      </c>
      <c r="H18" s="32">
        <f>'SPECS - SAMPLE EVAL.'!K17</f>
        <v>11.5</v>
      </c>
      <c r="I18" s="27">
        <f>H18+2.5</f>
        <v>14</v>
      </c>
      <c r="J18" s="27">
        <f>I18+0.5</f>
        <v>14.5</v>
      </c>
      <c r="K18" s="27">
        <f>J18+0.5</f>
        <v>15</v>
      </c>
      <c r="L18" s="8"/>
      <c r="M18" s="8"/>
      <c r="N18" s="8"/>
      <c r="O18" s="8"/>
    </row>
    <row r="19" spans="1:15" x14ac:dyDescent="0.3">
      <c r="A19" s="26" t="str">
        <f>'SPECS - SAMPLE EVAL.'!A18</f>
        <v>K</v>
      </c>
      <c r="B19" s="85" t="str">
        <f>'SPECS - SAMPLE EVAL.'!B18</f>
        <v>Bottom Hem / Cuff Height</v>
      </c>
      <c r="C19" s="86"/>
      <c r="D19" s="86"/>
      <c r="E19" s="87"/>
      <c r="F19" s="27">
        <f>'SPECS - SAMPLE EVAL.'!G18</f>
        <v>0.125</v>
      </c>
      <c r="G19" s="27">
        <f>'SPECS - SAMPLE EVAL.'!H18</f>
        <v>0.125</v>
      </c>
      <c r="H19" s="32">
        <f>'SPECS - SAMPLE EVAL.'!K18</f>
        <v>1</v>
      </c>
      <c r="I19" s="27">
        <f t="shared" ref="I19" si="5">H19+5</f>
        <v>6</v>
      </c>
      <c r="J19" s="27">
        <f t="shared" ref="J19:K19" si="6">I19+1</f>
        <v>7</v>
      </c>
      <c r="K19" s="27">
        <f t="shared" si="6"/>
        <v>8</v>
      </c>
      <c r="L19" s="8"/>
      <c r="M19" s="8"/>
      <c r="N19" s="8"/>
      <c r="O19" s="8"/>
    </row>
    <row r="20" spans="1:15" x14ac:dyDescent="0.3">
      <c r="A20" s="25" t="str">
        <f>'SPECS - SAMPLE EVAL.'!A19</f>
        <v>N/A</v>
      </c>
      <c r="B20" s="85" t="str">
        <f>'SPECS - SAMPLE EVAL.'!B19</f>
        <v xml:space="preserve">J Fly Length </v>
      </c>
      <c r="C20" s="86"/>
      <c r="D20" s="86"/>
      <c r="E20" s="87"/>
      <c r="F20" s="27">
        <f>'SPECS - SAMPLE EVAL.'!G19</f>
        <v>0.125</v>
      </c>
      <c r="G20" s="27">
        <f>'SPECS - SAMPLE EVAL.'!H19</f>
        <v>0.125</v>
      </c>
      <c r="H20" s="32">
        <f>'SPECS - SAMPLE EVAL.'!K19</f>
        <v>6</v>
      </c>
      <c r="I20" s="27">
        <f t="shared" ref="I20" si="7">H20+1.25</f>
        <v>7.25</v>
      </c>
      <c r="J20" s="27">
        <f t="shared" ref="J20:K20" si="8">I20+0.25</f>
        <v>7.5</v>
      </c>
      <c r="K20" s="27">
        <f t="shared" si="8"/>
        <v>7.75</v>
      </c>
      <c r="L20" s="8"/>
      <c r="M20" s="8"/>
      <c r="N20" s="8"/>
      <c r="O20" s="8"/>
    </row>
    <row r="21" spans="1:15" x14ac:dyDescent="0.3">
      <c r="A21" s="25" t="str">
        <f>'SPECS - SAMPLE EVAL.'!A20</f>
        <v>N/A</v>
      </c>
      <c r="B21" s="85" t="str">
        <f>'SPECS - SAMPLE EVAL.'!B20</f>
        <v xml:space="preserve">J Fly Width </v>
      </c>
      <c r="C21" s="86"/>
      <c r="D21" s="86"/>
      <c r="E21" s="87"/>
      <c r="F21" s="27">
        <f>'SPECS - SAMPLE EVAL.'!G20</f>
        <v>0.125</v>
      </c>
      <c r="G21" s="27">
        <f>'SPECS - SAMPLE EVAL.'!H20</f>
        <v>0.125</v>
      </c>
      <c r="H21" s="32">
        <f>'SPECS - SAMPLE EVAL.'!K20</f>
        <v>1.5</v>
      </c>
      <c r="I21" s="27">
        <f>H21</f>
        <v>1.5</v>
      </c>
      <c r="J21" s="27">
        <f t="shared" ref="J21:K21" si="9">I21</f>
        <v>1.5</v>
      </c>
      <c r="K21" s="27">
        <f t="shared" si="9"/>
        <v>1.5</v>
      </c>
      <c r="L21" s="8"/>
      <c r="M21" s="8"/>
      <c r="N21" s="8"/>
      <c r="O21" s="8"/>
    </row>
    <row r="22" spans="1:15" x14ac:dyDescent="0.3">
      <c r="A22" s="25" t="str">
        <f>'SPECS - SAMPLE EVAL.'!A21</f>
        <v>N/A</v>
      </c>
      <c r="B22" s="85" t="str">
        <f>'SPECS - SAMPLE EVAL.'!B21</f>
        <v xml:space="preserve">Side Slits length </v>
      </c>
      <c r="C22" s="86"/>
      <c r="D22" s="86"/>
      <c r="E22" s="87"/>
      <c r="F22" s="27">
        <f>'SPECS - SAMPLE EVAL.'!G21</f>
        <v>0.125</v>
      </c>
      <c r="G22" s="27">
        <f>'SPECS - SAMPLE EVAL.'!H21</f>
        <v>0.125</v>
      </c>
      <c r="H22" s="32">
        <f>'SPECS - SAMPLE EVAL.'!K21</f>
        <v>1.5</v>
      </c>
      <c r="I22" s="27">
        <f>H22+1</f>
        <v>2.5</v>
      </c>
      <c r="J22" s="27">
        <f>I22+0</f>
        <v>2.5</v>
      </c>
      <c r="K22" s="27">
        <f>J22+0</f>
        <v>2.5</v>
      </c>
      <c r="L22" s="8"/>
      <c r="M22" s="8"/>
      <c r="N22" s="8"/>
      <c r="O22" s="8"/>
    </row>
    <row r="23" spans="1:15" x14ac:dyDescent="0.3">
      <c r="A23" s="25" t="str">
        <f>'SPECS - SAMPLE EVAL.'!A22</f>
        <v>N/A</v>
      </c>
      <c r="B23" s="85" t="str">
        <f>'SPECS - SAMPLE EVAL.'!B22</f>
        <v xml:space="preserve">Side Slits hem height </v>
      </c>
      <c r="C23" s="86"/>
      <c r="D23" s="86"/>
      <c r="E23" s="87"/>
      <c r="F23" s="27">
        <f>'SPECS - SAMPLE EVAL.'!G22</f>
        <v>0.125</v>
      </c>
      <c r="G23" s="27">
        <f>'SPECS - SAMPLE EVAL.'!H22</f>
        <v>0.125</v>
      </c>
      <c r="H23" s="32">
        <f>'SPECS - SAMPLE EVAL.'!K22</f>
        <v>0.25</v>
      </c>
      <c r="I23" s="27">
        <f>H23+0.5</f>
        <v>0.75</v>
      </c>
      <c r="J23" s="27">
        <f>I23+0</f>
        <v>0.75</v>
      </c>
      <c r="K23" s="27">
        <f>J23+0</f>
        <v>0.75</v>
      </c>
      <c r="L23" s="8"/>
      <c r="M23" s="8"/>
      <c r="N23" s="8"/>
      <c r="O23" s="8"/>
    </row>
    <row r="24" spans="1:15" x14ac:dyDescent="0.3">
      <c r="A24" s="25" t="e">
        <f>'SPECS - SAMPLE EVAL.'!#REF!</f>
        <v>#REF!</v>
      </c>
      <c r="B24" s="85" t="e">
        <f>'SPECS - SAMPLE EVAL.'!#REF!</f>
        <v>#REF!</v>
      </c>
      <c r="C24" s="86"/>
      <c r="D24" s="86"/>
      <c r="E24" s="87"/>
      <c r="F24" s="27" t="e">
        <f>'SPECS - SAMPLE EVAL.'!#REF!</f>
        <v>#REF!</v>
      </c>
      <c r="G24" s="27" t="e">
        <f>'SPECS - SAMPLE EVAL.'!#REF!</f>
        <v>#REF!</v>
      </c>
      <c r="H24" s="32" t="e">
        <f>'SPECS - SAMPLE EVAL.'!#REF!</f>
        <v>#REF!</v>
      </c>
      <c r="I24" s="27" t="e">
        <f>H24</f>
        <v>#REF!</v>
      </c>
      <c r="J24" s="27" t="e">
        <f t="shared" ref="J24:K25" si="10">I24</f>
        <v>#REF!</v>
      </c>
      <c r="K24" s="27" t="e">
        <f t="shared" si="10"/>
        <v>#REF!</v>
      </c>
      <c r="L24" s="8"/>
      <c r="M24" s="8"/>
      <c r="N24" s="8"/>
      <c r="O24" s="8"/>
    </row>
    <row r="25" spans="1:15" x14ac:dyDescent="0.3">
      <c r="A25" s="25" t="e">
        <f>'SPECS - SAMPLE EVAL.'!#REF!</f>
        <v>#REF!</v>
      </c>
      <c r="B25" s="85" t="e">
        <f>'SPECS - SAMPLE EVAL.'!#REF!</f>
        <v>#REF!</v>
      </c>
      <c r="C25" s="86"/>
      <c r="D25" s="86"/>
      <c r="E25" s="87"/>
      <c r="F25" s="27" t="e">
        <f>'SPECS - SAMPLE EVAL.'!#REF!</f>
        <v>#REF!</v>
      </c>
      <c r="G25" s="27" t="e">
        <f>'SPECS - SAMPLE EVAL.'!#REF!</f>
        <v>#REF!</v>
      </c>
      <c r="H25" s="32" t="e">
        <f>'SPECS - SAMPLE EVAL.'!#REF!</f>
        <v>#REF!</v>
      </c>
      <c r="I25" s="27" t="e">
        <f>H25</f>
        <v>#REF!</v>
      </c>
      <c r="J25" s="27" t="e">
        <f t="shared" si="10"/>
        <v>#REF!</v>
      </c>
      <c r="K25" s="27" t="e">
        <f t="shared" si="10"/>
        <v>#REF!</v>
      </c>
      <c r="L25" s="8"/>
      <c r="M25" s="8"/>
      <c r="N25" s="8"/>
      <c r="O25" s="8"/>
    </row>
    <row r="26" spans="1:15" x14ac:dyDescent="0.3">
      <c r="A26" s="26" t="e">
        <f>'SPECS - SAMPLE EVAL.'!#REF!</f>
        <v>#REF!</v>
      </c>
      <c r="B26" s="85" t="e">
        <f>'SPECS - SAMPLE EVAL.'!#REF!</f>
        <v>#REF!</v>
      </c>
      <c r="C26" s="86"/>
      <c r="D26" s="86"/>
      <c r="E26" s="87"/>
      <c r="F26" s="27" t="e">
        <f>'SPECS - SAMPLE EVAL.'!#REF!</f>
        <v>#REF!</v>
      </c>
      <c r="G26" s="27" t="e">
        <f>'SPECS - SAMPLE EVAL.'!#REF!</f>
        <v>#REF!</v>
      </c>
      <c r="H26" s="32" t="e">
        <f>'SPECS - SAMPLE EVAL.'!#REF!</f>
        <v>#REF!</v>
      </c>
      <c r="I26" s="27" t="e">
        <f>H26+2</f>
        <v>#REF!</v>
      </c>
      <c r="J26" s="27" t="e">
        <f>I26+0</f>
        <v>#REF!</v>
      </c>
      <c r="K26" s="27" t="e">
        <f>J26+0</f>
        <v>#REF!</v>
      </c>
      <c r="L26" s="8"/>
      <c r="M26" s="8"/>
      <c r="N26" s="8"/>
      <c r="O26" s="8"/>
    </row>
    <row r="27" spans="1:15" x14ac:dyDescent="0.3">
      <c r="A27" s="26" t="str">
        <f>'SPECS - SAMPLE EVAL.'!A23</f>
        <v>N/A</v>
      </c>
      <c r="B27" s="85" t="str">
        <f>'SPECS - SAMPLE EVAL.'!B23</f>
        <v>Drawstring length - exposed ends</v>
      </c>
      <c r="C27" s="86"/>
      <c r="D27" s="86"/>
      <c r="E27" s="87"/>
      <c r="F27" s="27">
        <f>'SPECS - SAMPLE EVAL.'!G23</f>
        <v>0.25</v>
      </c>
      <c r="G27" s="27">
        <f>'SPECS - SAMPLE EVAL.'!H23</f>
        <v>0.25</v>
      </c>
      <c r="H27" s="32">
        <f>'SPECS - SAMPLE EVAL.'!K23</f>
        <v>9</v>
      </c>
      <c r="I27" s="8"/>
      <c r="J27" s="8"/>
      <c r="K27" s="27"/>
      <c r="L27" s="8"/>
      <c r="M27" s="8"/>
      <c r="N27" s="8"/>
      <c r="O27" s="8"/>
    </row>
    <row r="28" spans="1:15" x14ac:dyDescent="0.3">
      <c r="A28" s="26" t="str">
        <f>'SPECS - SAMPLE EVAL.'!A24</f>
        <v>J</v>
      </c>
      <c r="B28" s="85" t="str">
        <f>'SPECS - SAMPLE EVAL.'!B24</f>
        <v xml:space="preserve">Welt Pocket Opening Length </v>
      </c>
      <c r="C28" s="86"/>
      <c r="D28" s="86"/>
      <c r="E28" s="87"/>
      <c r="F28" s="27">
        <f>'SPECS - SAMPLE EVAL.'!G24</f>
        <v>0.125</v>
      </c>
      <c r="G28" s="27">
        <f>'SPECS - SAMPLE EVAL.'!H24</f>
        <v>0.125</v>
      </c>
      <c r="H28" s="32">
        <f>'SPECS - SAMPLE EVAL.'!K24</f>
        <v>6</v>
      </c>
      <c r="I28" s="8"/>
      <c r="J28" s="8"/>
      <c r="K28" s="27"/>
      <c r="L28" s="8"/>
      <c r="M28" s="8"/>
      <c r="N28" s="8"/>
      <c r="O28" s="8"/>
    </row>
    <row r="29" spans="1:15" x14ac:dyDescent="0.3">
      <c r="A29" s="26" t="str">
        <f>'SPECS - SAMPLE EVAL.'!A25</f>
        <v>N/A</v>
      </c>
      <c r="B29" s="85" t="str">
        <f>'SPECS - SAMPLE EVAL.'!B25</f>
        <v xml:space="preserve">Welt Pocket Down from Waistband Seam </v>
      </c>
      <c r="C29" s="86"/>
      <c r="D29" s="86"/>
      <c r="E29" s="87"/>
      <c r="F29" s="27">
        <f>'SPECS - SAMPLE EVAL.'!G25</f>
        <v>0.125</v>
      </c>
      <c r="G29" s="27">
        <f>'SPECS - SAMPLE EVAL.'!H25</f>
        <v>0.125</v>
      </c>
      <c r="H29" s="32">
        <f>'SPECS - SAMPLE EVAL.'!K25</f>
        <v>1</v>
      </c>
      <c r="I29" s="8"/>
      <c r="J29" s="8"/>
      <c r="K29" s="27"/>
      <c r="L29" s="8"/>
      <c r="M29" s="8"/>
      <c r="N29" s="8"/>
      <c r="O29" s="8"/>
    </row>
    <row r="30" spans="1:15" x14ac:dyDescent="0.3">
      <c r="A30" s="26" t="e">
        <f>'SPECS - SAMPLE EVAL.'!#REF!</f>
        <v>#REF!</v>
      </c>
      <c r="B30" s="85" t="e">
        <f>'SPECS - SAMPLE EVAL.'!#REF!</f>
        <v>#REF!</v>
      </c>
      <c r="C30" s="86"/>
      <c r="D30" s="86"/>
      <c r="E30" s="87"/>
      <c r="F30" s="27" t="e">
        <f>'SPECS - SAMPLE EVAL.'!#REF!</f>
        <v>#REF!</v>
      </c>
      <c r="G30" s="27" t="e">
        <f>'SPECS - SAMPLE EVAL.'!#REF!</f>
        <v>#REF!</v>
      </c>
      <c r="H30" s="32" t="e">
        <f>'SPECS - SAMPLE EVAL.'!#REF!</f>
        <v>#REF!</v>
      </c>
      <c r="I30" s="8"/>
      <c r="J30" s="8"/>
      <c r="K30" s="27"/>
      <c r="L30" s="8"/>
      <c r="M30" s="8"/>
      <c r="N30" s="8"/>
      <c r="O30" s="8"/>
    </row>
    <row r="31" spans="1:15" x14ac:dyDescent="0.3">
      <c r="A31" s="26" t="e">
        <f>'SPECS - SAMPLE EVAL.'!#REF!</f>
        <v>#REF!</v>
      </c>
      <c r="B31" s="85" t="e">
        <f>'SPECS - SAMPLE EVAL.'!#REF!</f>
        <v>#REF!</v>
      </c>
      <c r="C31" s="86"/>
      <c r="D31" s="86"/>
      <c r="E31" s="87"/>
      <c r="F31" s="27" t="e">
        <f>'SPECS - SAMPLE EVAL.'!#REF!</f>
        <v>#REF!</v>
      </c>
      <c r="G31" s="27" t="e">
        <f>'SPECS - SAMPLE EVAL.'!#REF!</f>
        <v>#REF!</v>
      </c>
      <c r="H31" s="32" t="e">
        <f>'SPECS - SAMPLE EVAL.'!#REF!</f>
        <v>#REF!</v>
      </c>
      <c r="I31" s="8"/>
      <c r="J31" s="8"/>
      <c r="K31" s="27"/>
      <c r="L31" s="8"/>
      <c r="M31" s="8"/>
      <c r="N31" s="8"/>
      <c r="O31" s="8"/>
    </row>
    <row r="32" spans="1:15" x14ac:dyDescent="0.3">
      <c r="A32" s="26" t="e">
        <f>'SPECS - SAMPLE EVAL.'!#REF!</f>
        <v>#REF!</v>
      </c>
      <c r="B32" s="85" t="e">
        <f>'SPECS - SAMPLE EVAL.'!#REF!</f>
        <v>#REF!</v>
      </c>
      <c r="C32" s="86"/>
      <c r="D32" s="86"/>
      <c r="E32" s="87"/>
      <c r="F32" s="27" t="e">
        <f>'SPECS - SAMPLE EVAL.'!#REF!</f>
        <v>#REF!</v>
      </c>
      <c r="G32" s="27" t="e">
        <f>'SPECS - SAMPLE EVAL.'!#REF!</f>
        <v>#REF!</v>
      </c>
      <c r="H32" s="32" t="e">
        <f>'SPECS - SAMPLE EVAL.'!#REF!</f>
        <v>#REF!</v>
      </c>
      <c r="I32" s="8"/>
      <c r="J32" s="8"/>
      <c r="K32" s="27"/>
      <c r="L32" s="8"/>
      <c r="M32" s="8"/>
      <c r="N32" s="8"/>
      <c r="O32" s="8"/>
    </row>
    <row r="33" spans="1:15" x14ac:dyDescent="0.3">
      <c r="A33" s="26" t="e">
        <f>'SPECS - SAMPLE EVAL.'!#REF!</f>
        <v>#REF!</v>
      </c>
      <c r="B33" s="85" t="e">
        <f>'SPECS - SAMPLE EVAL.'!#REF!</f>
        <v>#REF!</v>
      </c>
      <c r="C33" s="86"/>
      <c r="D33" s="86"/>
      <c r="E33" s="87"/>
      <c r="F33" s="27" t="e">
        <f>'SPECS - SAMPLE EVAL.'!#REF!</f>
        <v>#REF!</v>
      </c>
      <c r="G33" s="27" t="e">
        <f>'SPECS - SAMPLE EVAL.'!#REF!</f>
        <v>#REF!</v>
      </c>
      <c r="H33" s="32" t="e">
        <f>'SPECS - SAMPLE EVAL.'!#REF!</f>
        <v>#REF!</v>
      </c>
      <c r="I33" s="8"/>
      <c r="J33" s="8"/>
      <c r="K33" s="27"/>
      <c r="L33" s="8"/>
      <c r="M33" s="8"/>
      <c r="N33" s="8"/>
      <c r="O33" s="8"/>
    </row>
    <row r="34" spans="1:15" x14ac:dyDescent="0.3">
      <c r="A34" s="26" t="str">
        <f>'SPECS - SAMPLE EVAL.'!A26</f>
        <v>N/A</v>
      </c>
      <c r="B34" s="85" t="str">
        <f>'SPECS - SAMPLE EVAL.'!B26</f>
        <v xml:space="preserve">Welt Pocket Width </v>
      </c>
      <c r="C34" s="86"/>
      <c r="D34" s="86"/>
      <c r="E34" s="87"/>
      <c r="F34" s="27">
        <f>'SPECS - SAMPLE EVAL.'!G26</f>
        <v>0.125</v>
      </c>
      <c r="G34" s="27">
        <f>'SPECS - SAMPLE EVAL.'!H26</f>
        <v>0.125</v>
      </c>
      <c r="H34" s="32">
        <f>'SPECS - SAMPLE EVAL.'!K26</f>
        <v>0.375</v>
      </c>
      <c r="I34" s="8"/>
      <c r="J34" s="8"/>
      <c r="K34" s="27"/>
      <c r="L34" s="8"/>
      <c r="M34" s="8"/>
      <c r="N34" s="8"/>
      <c r="O34" s="8"/>
    </row>
    <row r="35" spans="1:15" x14ac:dyDescent="0.3">
      <c r="A35" s="26">
        <f>'SPECS - SAMPLE EVAL.'!A27</f>
        <v>0</v>
      </c>
      <c r="B35" s="85">
        <f>'SPECS - SAMPLE EVAL.'!B27</f>
        <v>0</v>
      </c>
      <c r="C35" s="86"/>
      <c r="D35" s="86"/>
      <c r="E35" s="87"/>
      <c r="F35" s="27">
        <f>'SPECS - SAMPLE EVAL.'!G27</f>
        <v>0</v>
      </c>
      <c r="G35" s="27">
        <f>'SPECS - SAMPLE EVAL.'!H27</f>
        <v>0</v>
      </c>
      <c r="H35" s="32">
        <f>'SPECS - SAMPLE EVAL.'!K27</f>
        <v>0</v>
      </c>
      <c r="I35" s="8"/>
      <c r="J35" s="8"/>
      <c r="K35" s="27"/>
      <c r="L35" s="8"/>
      <c r="M35" s="8"/>
      <c r="N35" s="8"/>
      <c r="O35" s="8"/>
    </row>
    <row r="36" spans="1:15" x14ac:dyDescent="0.3">
      <c r="A36" s="26">
        <f>'SPECS - SAMPLE EVAL.'!A28</f>
        <v>0</v>
      </c>
      <c r="B36" s="85">
        <f>'SPECS - SAMPLE EVAL.'!B28</f>
        <v>0</v>
      </c>
      <c r="C36" s="86"/>
      <c r="D36" s="86"/>
      <c r="E36" s="87"/>
      <c r="F36" s="27">
        <f>'SPECS - SAMPLE EVAL.'!G28</f>
        <v>0</v>
      </c>
      <c r="G36" s="27">
        <f>'SPECS - SAMPLE EVAL.'!H28</f>
        <v>0</v>
      </c>
      <c r="H36" s="32">
        <f>'SPECS - SAMPLE EVAL.'!K28</f>
        <v>0</v>
      </c>
      <c r="I36" s="8"/>
      <c r="J36" s="8"/>
      <c r="K36" s="27"/>
      <c r="L36" s="8"/>
      <c r="M36" s="8"/>
      <c r="N36" s="8"/>
      <c r="O36" s="8"/>
    </row>
    <row r="37" spans="1:15" x14ac:dyDescent="0.3">
      <c r="A37" s="26">
        <f>'SPECS - SAMPLE EVAL.'!A29</f>
        <v>0</v>
      </c>
      <c r="B37" s="85">
        <f>'SPECS - SAMPLE EVAL.'!B29</f>
        <v>0</v>
      </c>
      <c r="C37" s="86"/>
      <c r="D37" s="86"/>
      <c r="E37" s="87"/>
      <c r="F37" s="27">
        <f>'SPECS - SAMPLE EVAL.'!G29</f>
        <v>0</v>
      </c>
      <c r="G37" s="27">
        <f>'SPECS - SAMPLE EVAL.'!H29</f>
        <v>0</v>
      </c>
      <c r="H37" s="32">
        <f>'SPECS - SAMPLE EVAL.'!K29</f>
        <v>0</v>
      </c>
      <c r="I37" s="8"/>
      <c r="J37" s="8"/>
      <c r="K37" s="27"/>
      <c r="L37" s="8"/>
      <c r="M37" s="8"/>
      <c r="N37" s="8"/>
      <c r="O37" s="8"/>
    </row>
    <row r="38" spans="1:15" x14ac:dyDescent="0.3">
      <c r="A38" s="26">
        <f>'SPECS - SAMPLE EVAL.'!A30</f>
        <v>0</v>
      </c>
      <c r="B38" s="85">
        <f>'SPECS - SAMPLE EVAL.'!B30</f>
        <v>0</v>
      </c>
      <c r="C38" s="86"/>
      <c r="D38" s="86"/>
      <c r="E38" s="87"/>
      <c r="F38" s="27">
        <f>'SPECS - SAMPLE EVAL.'!G30</f>
        <v>0</v>
      </c>
      <c r="G38" s="27">
        <f>'SPECS - SAMPLE EVAL.'!H30</f>
        <v>0</v>
      </c>
      <c r="H38" s="32">
        <f>'SPECS - SAMPLE EVAL.'!K30</f>
        <v>0</v>
      </c>
      <c r="I38" s="8"/>
      <c r="J38" s="8"/>
      <c r="K38" s="27"/>
      <c r="L38" s="8"/>
      <c r="M38" s="8"/>
      <c r="N38" s="8"/>
      <c r="O38" s="8"/>
    </row>
    <row r="39" spans="1:15" x14ac:dyDescent="0.3">
      <c r="A39" s="26">
        <f>'SPECS - SAMPLE EVAL.'!A31</f>
        <v>0</v>
      </c>
      <c r="B39" s="85">
        <f>'SPECS - SAMPLE EVAL.'!B31</f>
        <v>0</v>
      </c>
      <c r="C39" s="86"/>
      <c r="D39" s="86"/>
      <c r="E39" s="87"/>
      <c r="F39" s="27">
        <f>'SPECS - SAMPLE EVAL.'!G31</f>
        <v>0</v>
      </c>
      <c r="G39" s="27">
        <f>'SPECS - SAMPLE EVAL.'!H31</f>
        <v>0</v>
      </c>
      <c r="H39" s="32">
        <f>'SPECS - SAMPLE EVAL.'!K31</f>
        <v>0</v>
      </c>
      <c r="I39" s="8"/>
      <c r="J39" s="8"/>
      <c r="K39" s="27"/>
      <c r="L39" s="8"/>
      <c r="M39" s="8"/>
      <c r="N39" s="8"/>
      <c r="O39" s="8"/>
    </row>
    <row r="40" spans="1:15" x14ac:dyDescent="0.3">
      <c r="A40" s="26">
        <f>'SPECS - SAMPLE EVAL.'!A32</f>
        <v>0</v>
      </c>
      <c r="B40" s="85">
        <f>'SPECS - SAMPLE EVAL.'!B32</f>
        <v>0</v>
      </c>
      <c r="C40" s="86"/>
      <c r="D40" s="86"/>
      <c r="E40" s="87"/>
      <c r="F40" s="27">
        <f>'SPECS - SAMPLE EVAL.'!G32</f>
        <v>0</v>
      </c>
      <c r="G40" s="27">
        <f>'SPECS - SAMPLE EVAL.'!H32</f>
        <v>0</v>
      </c>
      <c r="H40" s="32">
        <f>'SPECS - SAMPLE EVAL.'!K32</f>
        <v>0</v>
      </c>
      <c r="I40" s="8"/>
      <c r="J40" s="8"/>
      <c r="K40" s="27"/>
      <c r="L40" s="8"/>
      <c r="M40" s="8"/>
      <c r="N40" s="8"/>
      <c r="O40" s="8"/>
    </row>
    <row r="41" spans="1:15" x14ac:dyDescent="0.3">
      <c r="A41" s="26" t="e">
        <f>'SPECS - SAMPLE EVAL.'!#REF!</f>
        <v>#REF!</v>
      </c>
      <c r="B41" s="85" t="e">
        <f>'SPECS - SAMPLE EVAL.'!#REF!</f>
        <v>#REF!</v>
      </c>
      <c r="C41" s="86"/>
      <c r="D41" s="86"/>
      <c r="E41" s="87"/>
      <c r="F41" s="27" t="e">
        <f>'SPECS - SAMPLE EVAL.'!#REF!</f>
        <v>#REF!</v>
      </c>
      <c r="G41" s="27" t="e">
        <f>'SPECS - SAMPLE EVAL.'!#REF!</f>
        <v>#REF!</v>
      </c>
      <c r="H41" s="32" t="e">
        <f>'SPECS - SAMPLE EVAL.'!#REF!</f>
        <v>#REF!</v>
      </c>
      <c r="I41" s="8"/>
      <c r="J41" s="8"/>
      <c r="K41" s="27"/>
      <c r="L41" s="8"/>
      <c r="M41" s="8"/>
      <c r="N41" s="8"/>
      <c r="O41" s="8"/>
    </row>
    <row r="42" spans="1:15" x14ac:dyDescent="0.3">
      <c r="A42" s="26" t="e">
        <f>'SPECS - SAMPLE EVAL.'!#REF!</f>
        <v>#REF!</v>
      </c>
      <c r="B42" s="85" t="e">
        <f>'SPECS - SAMPLE EVAL.'!#REF!</f>
        <v>#REF!</v>
      </c>
      <c r="C42" s="86"/>
      <c r="D42" s="86"/>
      <c r="E42" s="87"/>
      <c r="F42" s="27" t="e">
        <f>'SPECS - SAMPLE EVAL.'!#REF!</f>
        <v>#REF!</v>
      </c>
      <c r="G42" s="27" t="e">
        <f>'SPECS - SAMPLE EVAL.'!#REF!</f>
        <v>#REF!</v>
      </c>
      <c r="H42" s="32" t="e">
        <f>'SPECS - SAMPLE EVAL.'!#REF!</f>
        <v>#REF!</v>
      </c>
      <c r="I42" s="8"/>
      <c r="J42" s="8"/>
      <c r="K42" s="27"/>
      <c r="L42" s="8"/>
      <c r="M42" s="8"/>
      <c r="N42" s="8"/>
      <c r="O42" s="8"/>
    </row>
    <row r="43" spans="1:15" x14ac:dyDescent="0.3">
      <c r="A43" s="26" t="e">
        <f>'SPECS - SAMPLE EVAL.'!#REF!</f>
        <v>#REF!</v>
      </c>
      <c r="B43" s="85" t="e">
        <f>'SPECS - SAMPLE EVAL.'!#REF!</f>
        <v>#REF!</v>
      </c>
      <c r="C43" s="86"/>
      <c r="D43" s="86"/>
      <c r="E43" s="87"/>
      <c r="F43" s="27" t="e">
        <f>'SPECS - SAMPLE EVAL.'!#REF!</f>
        <v>#REF!</v>
      </c>
      <c r="G43" s="27" t="e">
        <f>'SPECS - SAMPLE EVAL.'!#REF!</f>
        <v>#REF!</v>
      </c>
      <c r="H43" s="32" t="e">
        <f>'SPECS - SAMPLE EVAL.'!#REF!</f>
        <v>#REF!</v>
      </c>
      <c r="I43" s="8"/>
      <c r="J43" s="8"/>
      <c r="K43" s="27"/>
      <c r="L43" s="8"/>
      <c r="M43" s="8"/>
      <c r="N43" s="8"/>
      <c r="O43" s="8"/>
    </row>
    <row r="44" spans="1:15" x14ac:dyDescent="0.3">
      <c r="A44" s="26" t="e">
        <f>'SPECS - SAMPLE EVAL.'!#REF!</f>
        <v>#REF!</v>
      </c>
      <c r="B44" s="85" t="e">
        <f>'SPECS - SAMPLE EVAL.'!#REF!</f>
        <v>#REF!</v>
      </c>
      <c r="C44" s="86"/>
      <c r="D44" s="86"/>
      <c r="E44" s="87"/>
      <c r="F44" s="27" t="e">
        <f>'SPECS - SAMPLE EVAL.'!#REF!</f>
        <v>#REF!</v>
      </c>
      <c r="G44" s="27" t="e">
        <f>'SPECS - SAMPLE EVAL.'!#REF!</f>
        <v>#REF!</v>
      </c>
      <c r="H44" s="32" t="e">
        <f>'SPECS - SAMPLE EVAL.'!#REF!</f>
        <v>#REF!</v>
      </c>
      <c r="I44" s="8"/>
      <c r="J44" s="8"/>
      <c r="K44" s="27"/>
      <c r="L44" s="8"/>
      <c r="M44" s="8"/>
      <c r="N44" s="8"/>
      <c r="O44" s="8"/>
    </row>
    <row r="45" spans="1:15" x14ac:dyDescent="0.3">
      <c r="A45" s="26" t="e">
        <f>'SPECS - SAMPLE EVAL.'!#REF!</f>
        <v>#REF!</v>
      </c>
      <c r="B45" s="85" t="e">
        <f>'SPECS - SAMPLE EVAL.'!#REF!</f>
        <v>#REF!</v>
      </c>
      <c r="C45" s="86"/>
      <c r="D45" s="86"/>
      <c r="E45" s="87"/>
      <c r="F45" s="27" t="e">
        <f>'SPECS - SAMPLE EVAL.'!#REF!</f>
        <v>#REF!</v>
      </c>
      <c r="G45" s="27" t="e">
        <f>'SPECS - SAMPLE EVAL.'!#REF!</f>
        <v>#REF!</v>
      </c>
      <c r="H45" s="32" t="e">
        <f>'SPECS - SAMPLE EVAL.'!#REF!</f>
        <v>#REF!</v>
      </c>
      <c r="I45" s="8"/>
      <c r="J45" s="8"/>
      <c r="K45" s="27"/>
      <c r="L45" s="8"/>
      <c r="M45" s="8"/>
      <c r="N45" s="8"/>
      <c r="O45" s="8"/>
    </row>
    <row r="46" spans="1:15" x14ac:dyDescent="0.3">
      <c r="A46" s="26" t="e">
        <f>'SPECS - SAMPLE EVAL.'!#REF!</f>
        <v>#REF!</v>
      </c>
      <c r="B46" s="85" t="e">
        <f>'SPECS - SAMPLE EVAL.'!#REF!</f>
        <v>#REF!</v>
      </c>
      <c r="C46" s="86"/>
      <c r="D46" s="86"/>
      <c r="E46" s="87"/>
      <c r="F46" s="27" t="e">
        <f>'SPECS - SAMPLE EVAL.'!#REF!</f>
        <v>#REF!</v>
      </c>
      <c r="G46" s="27" t="e">
        <f>'SPECS - SAMPLE EVAL.'!#REF!</f>
        <v>#REF!</v>
      </c>
      <c r="H46" s="32" t="e">
        <f>'SPECS - SAMPLE EVAL.'!#REF!</f>
        <v>#REF!</v>
      </c>
      <c r="I46" s="8"/>
      <c r="J46" s="8"/>
      <c r="K46" s="27"/>
      <c r="L46" s="8"/>
      <c r="M46" s="8"/>
      <c r="N46" s="8"/>
      <c r="O46" s="8"/>
    </row>
    <row r="47" spans="1:15" x14ac:dyDescent="0.3">
      <c r="A47" s="26" t="e">
        <f>'SPECS - SAMPLE EVAL.'!#REF!</f>
        <v>#REF!</v>
      </c>
      <c r="B47" s="85" t="e">
        <f>'SPECS - SAMPLE EVAL.'!#REF!</f>
        <v>#REF!</v>
      </c>
      <c r="C47" s="86"/>
      <c r="D47" s="86"/>
      <c r="E47" s="87"/>
      <c r="F47" s="27" t="e">
        <f>'SPECS - SAMPLE EVAL.'!#REF!</f>
        <v>#REF!</v>
      </c>
      <c r="G47" s="27" t="e">
        <f>'SPECS - SAMPLE EVAL.'!#REF!</f>
        <v>#REF!</v>
      </c>
      <c r="H47" s="32" t="e">
        <f>'SPECS - SAMPLE EVAL.'!#REF!</f>
        <v>#REF!</v>
      </c>
      <c r="I47" s="8"/>
      <c r="J47" s="8"/>
      <c r="K47" s="27"/>
      <c r="L47" s="8"/>
      <c r="M47" s="8"/>
      <c r="N47" s="8"/>
      <c r="O47" s="8"/>
    </row>
    <row r="48" spans="1:15" x14ac:dyDescent="0.3">
      <c r="A48" s="26" t="e">
        <f>'SPECS - SAMPLE EVAL.'!#REF!</f>
        <v>#REF!</v>
      </c>
      <c r="B48" s="85" t="e">
        <f>'SPECS - SAMPLE EVAL.'!#REF!</f>
        <v>#REF!</v>
      </c>
      <c r="C48" s="86"/>
      <c r="D48" s="86"/>
      <c r="E48" s="87"/>
      <c r="F48" s="27" t="e">
        <f>'SPECS - SAMPLE EVAL.'!#REF!</f>
        <v>#REF!</v>
      </c>
      <c r="G48" s="27" t="e">
        <f>'SPECS - SAMPLE EVAL.'!#REF!</f>
        <v>#REF!</v>
      </c>
      <c r="H48" s="32" t="e">
        <f>'SPECS - SAMPLE EVAL.'!#REF!</f>
        <v>#REF!</v>
      </c>
      <c r="I48" s="8"/>
      <c r="J48" s="8"/>
      <c r="K48" s="27"/>
      <c r="L48" s="8"/>
      <c r="M48" s="8"/>
      <c r="N48" s="8"/>
      <c r="O48" s="8"/>
    </row>
    <row r="49" spans="1:15" x14ac:dyDescent="0.3">
      <c r="A49" s="26" t="e">
        <f>'SPECS - SAMPLE EVAL.'!#REF!</f>
        <v>#REF!</v>
      </c>
      <c r="B49" s="85" t="e">
        <f>'SPECS - SAMPLE EVAL.'!#REF!</f>
        <v>#REF!</v>
      </c>
      <c r="C49" s="86"/>
      <c r="D49" s="86"/>
      <c r="E49" s="87"/>
      <c r="F49" s="27" t="e">
        <f>'SPECS - SAMPLE EVAL.'!#REF!</f>
        <v>#REF!</v>
      </c>
      <c r="G49" s="27" t="e">
        <f>'SPECS - SAMPLE EVAL.'!#REF!</f>
        <v>#REF!</v>
      </c>
      <c r="H49" s="32" t="e">
        <f>'SPECS - SAMPLE EVAL.'!#REF!</f>
        <v>#REF!</v>
      </c>
      <c r="I49" s="8"/>
      <c r="J49" s="8"/>
      <c r="K49" s="27"/>
      <c r="L49" s="8"/>
      <c r="M49" s="8"/>
      <c r="N49" s="8"/>
      <c r="O49" s="8"/>
    </row>
    <row r="50" spans="1:15" x14ac:dyDescent="0.3">
      <c r="A50" s="26" t="e">
        <f>'SPECS - SAMPLE EVAL.'!#REF!</f>
        <v>#REF!</v>
      </c>
      <c r="B50" s="85" t="e">
        <f>'SPECS - SAMPLE EVAL.'!#REF!</f>
        <v>#REF!</v>
      </c>
      <c r="C50" s="86"/>
      <c r="D50" s="86"/>
      <c r="E50" s="87"/>
      <c r="F50" s="27" t="e">
        <f>'SPECS - SAMPLE EVAL.'!#REF!</f>
        <v>#REF!</v>
      </c>
      <c r="G50" s="27" t="e">
        <f>'SPECS - SAMPLE EVAL.'!#REF!</f>
        <v>#REF!</v>
      </c>
      <c r="H50" s="32" t="e">
        <f>'SPECS - SAMPLE EVAL.'!#REF!</f>
        <v>#REF!</v>
      </c>
      <c r="I50" s="8"/>
      <c r="J50" s="8"/>
      <c r="K50" s="27"/>
      <c r="L50" s="8"/>
      <c r="M50" s="8"/>
      <c r="N50" s="8"/>
      <c r="O50" s="8"/>
    </row>
    <row r="51" spans="1:15" x14ac:dyDescent="0.3">
      <c r="A51" s="26" t="e">
        <f>'SPECS - SAMPLE EVAL.'!#REF!</f>
        <v>#REF!</v>
      </c>
      <c r="B51" s="85" t="e">
        <f>'SPECS - SAMPLE EVAL.'!#REF!</f>
        <v>#REF!</v>
      </c>
      <c r="C51" s="86"/>
      <c r="D51" s="86"/>
      <c r="E51" s="87"/>
      <c r="F51" s="27" t="e">
        <f>'SPECS - SAMPLE EVAL.'!#REF!</f>
        <v>#REF!</v>
      </c>
      <c r="G51" s="27" t="e">
        <f>'SPECS - SAMPLE EVAL.'!#REF!</f>
        <v>#REF!</v>
      </c>
      <c r="H51" s="32" t="e">
        <f>'SPECS - SAMPLE EVAL.'!#REF!</f>
        <v>#REF!</v>
      </c>
      <c r="I51" s="8"/>
      <c r="J51" s="8"/>
      <c r="K51" s="27"/>
      <c r="L51" s="8"/>
      <c r="M51" s="8"/>
      <c r="N51" s="8"/>
      <c r="O51" s="8"/>
    </row>
    <row r="52" spans="1:15" x14ac:dyDescent="0.3">
      <c r="A52" s="26" t="e">
        <f>'SPECS - SAMPLE EVAL.'!#REF!</f>
        <v>#REF!</v>
      </c>
      <c r="B52" s="85" t="e">
        <f>'SPECS - SAMPLE EVAL.'!#REF!</f>
        <v>#REF!</v>
      </c>
      <c r="C52" s="86"/>
      <c r="D52" s="86"/>
      <c r="E52" s="87"/>
      <c r="F52" s="27" t="e">
        <f>'SPECS - SAMPLE EVAL.'!#REF!</f>
        <v>#REF!</v>
      </c>
      <c r="G52" s="27" t="e">
        <f>'SPECS - SAMPLE EVAL.'!#REF!</f>
        <v>#REF!</v>
      </c>
      <c r="H52" s="32" t="e">
        <f>'SPECS - SAMPLE EVAL.'!#REF!</f>
        <v>#REF!</v>
      </c>
      <c r="I52" s="8"/>
      <c r="J52" s="8"/>
      <c r="K52" s="27"/>
      <c r="L52" s="8"/>
      <c r="M52" s="8"/>
      <c r="N52" s="8"/>
      <c r="O52" s="8"/>
    </row>
    <row r="53" spans="1:15" x14ac:dyDescent="0.3">
      <c r="A53" s="26" t="e">
        <f>'SPECS - SAMPLE EVAL.'!#REF!</f>
        <v>#REF!</v>
      </c>
      <c r="B53" s="85" t="e">
        <f>'SPECS - SAMPLE EVAL.'!#REF!</f>
        <v>#REF!</v>
      </c>
      <c r="C53" s="86"/>
      <c r="D53" s="86"/>
      <c r="E53" s="87"/>
      <c r="F53" s="27" t="e">
        <f>'SPECS - SAMPLE EVAL.'!#REF!</f>
        <v>#REF!</v>
      </c>
      <c r="G53" s="27" t="e">
        <f>'SPECS - SAMPLE EVAL.'!#REF!</f>
        <v>#REF!</v>
      </c>
      <c r="H53" s="32" t="e">
        <f>'SPECS - SAMPLE EVAL.'!#REF!</f>
        <v>#REF!</v>
      </c>
      <c r="I53" s="8"/>
      <c r="J53" s="8"/>
      <c r="K53" s="27"/>
      <c r="L53" s="8"/>
      <c r="M53" s="8"/>
      <c r="N53" s="8"/>
      <c r="O53" s="8"/>
    </row>
    <row r="54" spans="1:15" x14ac:dyDescent="0.3">
      <c r="A54" s="26" t="e">
        <f>'SPECS - SAMPLE EVAL.'!#REF!</f>
        <v>#REF!</v>
      </c>
      <c r="B54" s="85" t="e">
        <f>'SPECS - SAMPLE EVAL.'!#REF!</f>
        <v>#REF!</v>
      </c>
      <c r="C54" s="86"/>
      <c r="D54" s="86"/>
      <c r="E54" s="87"/>
      <c r="F54" s="27" t="e">
        <f>'SPECS - SAMPLE EVAL.'!#REF!</f>
        <v>#REF!</v>
      </c>
      <c r="G54" s="27" t="e">
        <f>'SPECS - SAMPLE EVAL.'!#REF!</f>
        <v>#REF!</v>
      </c>
      <c r="H54" s="32" t="e">
        <f>'SPECS - SAMPLE EVAL.'!#REF!</f>
        <v>#REF!</v>
      </c>
      <c r="I54" s="8"/>
      <c r="J54" s="8"/>
      <c r="K54" s="27"/>
      <c r="L54" s="8"/>
      <c r="M54" s="8"/>
      <c r="N54" s="8"/>
      <c r="O54" s="8"/>
    </row>
    <row r="55" spans="1:15" x14ac:dyDescent="0.3">
      <c r="A55" s="26" t="e">
        <f>'SPECS - SAMPLE EVAL.'!#REF!</f>
        <v>#REF!</v>
      </c>
      <c r="B55" s="85" t="e">
        <f>'SPECS - SAMPLE EVAL.'!#REF!</f>
        <v>#REF!</v>
      </c>
      <c r="C55" s="86"/>
      <c r="D55" s="86"/>
      <c r="E55" s="87"/>
      <c r="F55" s="27" t="e">
        <f>'SPECS - SAMPLE EVAL.'!#REF!</f>
        <v>#REF!</v>
      </c>
      <c r="G55" s="27" t="e">
        <f>'SPECS - SAMPLE EVAL.'!#REF!</f>
        <v>#REF!</v>
      </c>
      <c r="H55" s="32" t="e">
        <f>'SPECS - SAMPLE EVAL.'!#REF!</f>
        <v>#REF!</v>
      </c>
      <c r="I55" s="8"/>
      <c r="J55" s="8"/>
      <c r="K55" s="27"/>
      <c r="L55" s="8"/>
      <c r="M55" s="8"/>
      <c r="N55" s="8"/>
      <c r="O55" s="8"/>
    </row>
    <row r="56" spans="1:15" x14ac:dyDescent="0.3">
      <c r="A56" s="26" t="e">
        <f>'SPECS - SAMPLE EVAL.'!#REF!</f>
        <v>#REF!</v>
      </c>
      <c r="B56" s="85" t="e">
        <f>'SPECS - SAMPLE EVAL.'!#REF!</f>
        <v>#REF!</v>
      </c>
      <c r="C56" s="86"/>
      <c r="D56" s="86"/>
      <c r="E56" s="87"/>
      <c r="F56" s="27" t="e">
        <f>'SPECS - SAMPLE EVAL.'!#REF!</f>
        <v>#REF!</v>
      </c>
      <c r="G56" s="27" t="e">
        <f>'SPECS - SAMPLE EVAL.'!#REF!</f>
        <v>#REF!</v>
      </c>
      <c r="H56" s="32" t="e">
        <f>'SPECS - SAMPLE EVAL.'!#REF!</f>
        <v>#REF!</v>
      </c>
      <c r="I56" s="8"/>
      <c r="J56" s="8"/>
      <c r="K56" s="27"/>
      <c r="L56" s="8"/>
      <c r="M56" s="8"/>
      <c r="N56" s="8"/>
      <c r="O56" s="8"/>
    </row>
    <row r="57" spans="1:15" x14ac:dyDescent="0.3">
      <c r="A57" s="26" t="e">
        <f>'SPECS - SAMPLE EVAL.'!#REF!</f>
        <v>#REF!</v>
      </c>
      <c r="B57" s="85" t="e">
        <f>'SPECS - SAMPLE EVAL.'!#REF!</f>
        <v>#REF!</v>
      </c>
      <c r="C57" s="86"/>
      <c r="D57" s="86"/>
      <c r="E57" s="87"/>
      <c r="F57" s="27" t="e">
        <f>'SPECS - SAMPLE EVAL.'!#REF!</f>
        <v>#REF!</v>
      </c>
      <c r="G57" s="27" t="e">
        <f>'SPECS - SAMPLE EVAL.'!#REF!</f>
        <v>#REF!</v>
      </c>
      <c r="H57" s="32" t="e">
        <f>'SPECS - SAMPLE EVAL.'!#REF!</f>
        <v>#REF!</v>
      </c>
      <c r="I57" s="8"/>
      <c r="J57" s="8"/>
      <c r="K57" s="27"/>
      <c r="L57" s="8"/>
      <c r="M57" s="8"/>
      <c r="N57" s="8"/>
      <c r="O57" s="8"/>
    </row>
    <row r="58" spans="1:15" x14ac:dyDescent="0.3">
      <c r="A58" s="26" t="e">
        <f>'SPECS - SAMPLE EVAL.'!#REF!</f>
        <v>#REF!</v>
      </c>
      <c r="B58" s="85" t="e">
        <f>'SPECS - SAMPLE EVAL.'!#REF!</f>
        <v>#REF!</v>
      </c>
      <c r="C58" s="86"/>
      <c r="D58" s="86"/>
      <c r="E58" s="87"/>
      <c r="F58" s="27" t="e">
        <f>'SPECS - SAMPLE EVAL.'!#REF!</f>
        <v>#REF!</v>
      </c>
      <c r="G58" s="27" t="e">
        <f>'SPECS - SAMPLE EVAL.'!#REF!</f>
        <v>#REF!</v>
      </c>
      <c r="H58" s="32" t="e">
        <f>'SPECS - SAMPLE EVAL.'!#REF!</f>
        <v>#REF!</v>
      </c>
      <c r="I58" s="8"/>
      <c r="J58" s="8"/>
      <c r="K58" s="27"/>
      <c r="L58" s="8"/>
      <c r="M58" s="8"/>
      <c r="N58" s="8"/>
      <c r="O58" s="8"/>
    </row>
    <row r="59" spans="1:15" x14ac:dyDescent="0.3">
      <c r="A59" s="26" t="e">
        <f>'SPECS - SAMPLE EVAL.'!#REF!</f>
        <v>#REF!</v>
      </c>
      <c r="B59" s="85" t="e">
        <f>'SPECS - SAMPLE EVAL.'!#REF!</f>
        <v>#REF!</v>
      </c>
      <c r="C59" s="86"/>
      <c r="D59" s="86"/>
      <c r="E59" s="87"/>
      <c r="F59" s="27" t="e">
        <f>'SPECS - SAMPLE EVAL.'!#REF!</f>
        <v>#REF!</v>
      </c>
      <c r="G59" s="27" t="e">
        <f>'SPECS - SAMPLE EVAL.'!#REF!</f>
        <v>#REF!</v>
      </c>
      <c r="H59" s="32" t="e">
        <f>'SPECS - SAMPLE EVAL.'!#REF!</f>
        <v>#REF!</v>
      </c>
      <c r="I59" s="8"/>
      <c r="J59" s="8"/>
      <c r="K59" s="27"/>
      <c r="L59" s="8"/>
      <c r="M59" s="8"/>
      <c r="N59" s="8"/>
      <c r="O59" s="8"/>
    </row>
    <row r="60" spans="1:15" x14ac:dyDescent="0.3">
      <c r="A60" s="26" t="e">
        <f>'SPECS - SAMPLE EVAL.'!#REF!</f>
        <v>#REF!</v>
      </c>
      <c r="B60" s="85" t="e">
        <f>'SPECS - SAMPLE EVAL.'!#REF!</f>
        <v>#REF!</v>
      </c>
      <c r="C60" s="86"/>
      <c r="D60" s="86"/>
      <c r="E60" s="87"/>
      <c r="F60" s="27" t="e">
        <f>'SPECS - SAMPLE EVAL.'!#REF!</f>
        <v>#REF!</v>
      </c>
      <c r="G60" s="27" t="e">
        <f>'SPECS - SAMPLE EVAL.'!#REF!</f>
        <v>#REF!</v>
      </c>
      <c r="H60" s="32" t="e">
        <f>'SPECS - SAMPLE EVAL.'!#REF!</f>
        <v>#REF!</v>
      </c>
      <c r="I60" s="8"/>
      <c r="J60" s="8"/>
      <c r="K60" s="27"/>
      <c r="L60" s="8"/>
      <c r="M60" s="8"/>
      <c r="N60" s="8"/>
      <c r="O60" s="8"/>
    </row>
    <row r="61" spans="1:15" x14ac:dyDescent="0.3">
      <c r="A61" s="26" t="e">
        <f>'SPECS - SAMPLE EVAL.'!#REF!</f>
        <v>#REF!</v>
      </c>
      <c r="B61" s="85" t="e">
        <f>'SPECS - SAMPLE EVAL.'!#REF!</f>
        <v>#REF!</v>
      </c>
      <c r="C61" s="86"/>
      <c r="D61" s="86"/>
      <c r="E61" s="87"/>
      <c r="F61" s="27" t="e">
        <f>'SPECS - SAMPLE EVAL.'!#REF!</f>
        <v>#REF!</v>
      </c>
      <c r="G61" s="27" t="e">
        <f>'SPECS - SAMPLE EVAL.'!#REF!</f>
        <v>#REF!</v>
      </c>
      <c r="H61" s="32" t="e">
        <f>'SPECS - SAMPLE EVAL.'!#REF!</f>
        <v>#REF!</v>
      </c>
      <c r="I61" s="8"/>
      <c r="J61" s="8"/>
      <c r="K61" s="27"/>
      <c r="L61" s="8"/>
      <c r="M61" s="8"/>
      <c r="N61" s="8"/>
      <c r="O61" s="8"/>
    </row>
    <row r="62" spans="1:15" x14ac:dyDescent="0.3">
      <c r="A62" s="26" t="e">
        <f>'SPECS - SAMPLE EVAL.'!#REF!</f>
        <v>#REF!</v>
      </c>
      <c r="B62" s="85" t="e">
        <f>'SPECS - SAMPLE EVAL.'!#REF!</f>
        <v>#REF!</v>
      </c>
      <c r="C62" s="86"/>
      <c r="D62" s="86"/>
      <c r="E62" s="87"/>
      <c r="F62" s="27" t="e">
        <f>'SPECS - SAMPLE EVAL.'!#REF!</f>
        <v>#REF!</v>
      </c>
      <c r="G62" s="27" t="e">
        <f>'SPECS - SAMPLE EVAL.'!#REF!</f>
        <v>#REF!</v>
      </c>
      <c r="H62" s="32" t="e">
        <f>'SPECS - SAMPLE EVAL.'!#REF!</f>
        <v>#REF!</v>
      </c>
      <c r="I62" s="8"/>
      <c r="J62" s="8"/>
      <c r="K62" s="27"/>
      <c r="L62" s="8"/>
      <c r="M62" s="8"/>
      <c r="N62" s="8"/>
      <c r="O62" s="8"/>
    </row>
    <row r="63" spans="1:15" x14ac:dyDescent="0.3">
      <c r="A63" s="26" t="e">
        <f>'SPECS - SAMPLE EVAL.'!#REF!</f>
        <v>#REF!</v>
      </c>
      <c r="B63" s="85" t="e">
        <f>'SPECS - SAMPLE EVAL.'!#REF!</f>
        <v>#REF!</v>
      </c>
      <c r="C63" s="86"/>
      <c r="D63" s="86"/>
      <c r="E63" s="87"/>
      <c r="F63" s="27" t="e">
        <f>'SPECS - SAMPLE EVAL.'!#REF!</f>
        <v>#REF!</v>
      </c>
      <c r="G63" s="27" t="e">
        <f>'SPECS - SAMPLE EVAL.'!#REF!</f>
        <v>#REF!</v>
      </c>
      <c r="H63" s="32" t="e">
        <f>'SPECS - SAMPLE EVAL.'!#REF!</f>
        <v>#REF!</v>
      </c>
      <c r="I63" s="8"/>
      <c r="J63" s="8"/>
      <c r="K63" s="27"/>
      <c r="L63" s="8"/>
      <c r="M63" s="8"/>
      <c r="N63" s="8"/>
      <c r="O63" s="8"/>
    </row>
    <row r="64" spans="1:15" x14ac:dyDescent="0.3">
      <c r="A64" s="26" t="e">
        <f>'SPECS - SAMPLE EVAL.'!#REF!</f>
        <v>#REF!</v>
      </c>
      <c r="B64" s="85" t="e">
        <f>'SPECS - SAMPLE EVAL.'!#REF!</f>
        <v>#REF!</v>
      </c>
      <c r="C64" s="86"/>
      <c r="D64" s="86"/>
      <c r="E64" s="87"/>
      <c r="F64" s="27" t="e">
        <f>'SPECS - SAMPLE EVAL.'!#REF!</f>
        <v>#REF!</v>
      </c>
      <c r="G64" s="27" t="e">
        <f>'SPECS - SAMPLE EVAL.'!#REF!</f>
        <v>#REF!</v>
      </c>
      <c r="H64" s="32" t="e">
        <f>'SPECS - SAMPLE EVAL.'!#REF!</f>
        <v>#REF!</v>
      </c>
      <c r="I64" s="8"/>
      <c r="J64" s="8"/>
      <c r="K64" s="27"/>
      <c r="L64" s="8"/>
      <c r="M64" s="8"/>
      <c r="N64" s="8"/>
      <c r="O64" s="8"/>
    </row>
  </sheetData>
  <mergeCells count="76">
    <mergeCell ref="B64:E64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52:E52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40:E40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28:E28"/>
    <mergeCell ref="B20:E20"/>
    <mergeCell ref="B21:E21"/>
    <mergeCell ref="B22:E22"/>
    <mergeCell ref="B23:E23"/>
    <mergeCell ref="B24:E24"/>
    <mergeCell ref="B25:E25"/>
    <mergeCell ref="B26:E26"/>
    <mergeCell ref="B27:E27"/>
    <mergeCell ref="B19:E19"/>
    <mergeCell ref="B13:E13"/>
    <mergeCell ref="B14:E14"/>
    <mergeCell ref="B15:E15"/>
    <mergeCell ref="B16:E16"/>
    <mergeCell ref="B17:E17"/>
    <mergeCell ref="B18:E18"/>
    <mergeCell ref="J5:O5"/>
    <mergeCell ref="B6:E6"/>
    <mergeCell ref="A7:E7"/>
    <mergeCell ref="B8:E8"/>
    <mergeCell ref="B9:E9"/>
    <mergeCell ref="A5:B5"/>
    <mergeCell ref="C5:F5"/>
    <mergeCell ref="H5:I5"/>
    <mergeCell ref="B10:E10"/>
    <mergeCell ref="B11:E11"/>
    <mergeCell ref="B12:E12"/>
    <mergeCell ref="A1:O1"/>
    <mergeCell ref="B2:F2"/>
    <mergeCell ref="G2:G5"/>
    <mergeCell ref="H2:I2"/>
    <mergeCell ref="J2:O2"/>
    <mergeCell ref="B3:F3"/>
    <mergeCell ref="H3:I3"/>
    <mergeCell ref="J3:O3"/>
    <mergeCell ref="B4:F4"/>
    <mergeCell ref="H4:I4"/>
    <mergeCell ref="J4:K4"/>
    <mergeCell ref="L4:M4"/>
    <mergeCell ref="N4:O4"/>
  </mergeCells>
  <pageMargins left="0.7" right="0.7" top="0.75" bottom="0.75" header="0.3" footer="0.3"/>
  <pageSetup scale="61" fitToHeight="0" orientation="landscape" horizontalDpi="1200" verticalDpi="1200" r:id="rId1"/>
  <ignoredErrors>
    <ignoredError sqref="I12:K12 I13:K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3" ma:contentTypeDescription="Create a new document." ma:contentTypeScope="" ma:versionID="fcd90499b680bb1355c1a26fedf17beb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38dc639503cf09a112de2405719599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  <SharedWithUsers xmlns="8acacb1a-d766-4a03-bc0c-a95b168db3c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7A2DE5-B502-4843-BCC7-39D41A4DF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D68E5-CD3F-498D-9407-07717F02A4FA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8acacb1a-d766-4a03-bc0c-a95b168db3c7"/>
  </ds:schemaRefs>
</ds:datastoreItem>
</file>

<file path=customXml/itemProps3.xml><?xml version="1.0" encoding="utf-8"?>
<ds:datastoreItem xmlns:ds="http://schemas.openxmlformats.org/officeDocument/2006/customXml" ds:itemID="{552DA9FD-D554-4602-829A-792D21E8F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SKETCH</vt:lpstr>
      <vt:lpstr>HOW TO MEASURE</vt:lpstr>
      <vt:lpstr>CONSTRUCTION DETAILS</vt:lpstr>
      <vt:lpstr>BOM-DO NOT USE</vt:lpstr>
      <vt:lpstr>SPECS - SAMPLE EVAL.</vt:lpstr>
      <vt:lpstr>GRADED SPECS</vt:lpstr>
      <vt:lpstr>do not use  PLUS GRADED SPECS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Huang Walsh</dc:creator>
  <cp:keywords/>
  <dc:description/>
  <cp:lastModifiedBy>Chi Tran Thi Linh</cp:lastModifiedBy>
  <cp:revision/>
  <cp:lastPrinted>2024-08-30T07:58:18Z</cp:lastPrinted>
  <dcterms:created xsi:type="dcterms:W3CDTF">2024-04-30T20:59:03Z</dcterms:created>
  <dcterms:modified xsi:type="dcterms:W3CDTF">2024-09-09T02:13:06Z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Order">
    <vt:r8>27200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