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TECH PACK/DROP 1/PP/"/>
    </mc:Choice>
  </mc:AlternateContent>
  <xr:revisionPtr revIDLastSave="0" documentId="8_{58ECF780-0530-418A-A7EF-50C2734F73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MENTS" sheetId="1" r:id="rId1"/>
    <sheet name="1ST. PROTO" sheetId="5" r:id="rId2"/>
    <sheet name="SMS" sheetId="6" r:id="rId3"/>
    <sheet name="GRADING" sheetId="3" r:id="rId4"/>
  </sheets>
  <definedNames>
    <definedName name="_xlnm.Print_Area" localSheetId="1">'1ST. PROTO'!$A$1:$H$38</definedName>
    <definedName name="_xlnm.Print_Area" localSheetId="0">COMMENTS!$A$1:$M$33</definedName>
    <definedName name="_xlnm.Print_Area" localSheetId="3">GRADING!$A$1:$L$38</definedName>
    <definedName name="_xlnm.Print_Area" localSheetId="2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6" l="1"/>
  <c r="C3" i="6"/>
  <c r="C2" i="6"/>
  <c r="C1" i="6"/>
  <c r="K34" i="1"/>
  <c r="K33" i="1"/>
  <c r="K32" i="1"/>
  <c r="K31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30" i="1"/>
  <c r="K29" i="1"/>
  <c r="K28" i="1"/>
  <c r="J35" i="3"/>
  <c r="I35" i="3"/>
  <c r="K35" i="3"/>
  <c r="G35" i="3"/>
  <c r="F35" i="3" s="1"/>
  <c r="I28" i="3"/>
  <c r="K28" i="3" s="1"/>
  <c r="J28" i="3"/>
  <c r="G28" i="3"/>
  <c r="F28" i="3" s="1"/>
  <c r="I29" i="3"/>
  <c r="K29" i="3" s="1"/>
  <c r="J29" i="3"/>
  <c r="G29" i="3"/>
  <c r="F29" i="3"/>
  <c r="H34" i="1"/>
  <c r="G25" i="3"/>
  <c r="F25" i="3"/>
  <c r="G22" i="3"/>
  <c r="F22" i="3"/>
  <c r="E4" i="5"/>
  <c r="C3" i="5"/>
  <c r="C2" i="5"/>
  <c r="C1" i="5"/>
  <c r="J34" i="3"/>
  <c r="I34" i="3"/>
  <c r="K34" i="3" s="1"/>
  <c r="G34" i="3"/>
  <c r="F34" i="3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I33" i="3"/>
  <c r="K33" i="3" s="1"/>
  <c r="J33" i="3"/>
  <c r="G33" i="3"/>
  <c r="F33" i="3" s="1"/>
  <c r="C6" i="3"/>
  <c r="C5" i="3"/>
  <c r="C4" i="3"/>
  <c r="C3" i="3"/>
  <c r="C2" i="3"/>
  <c r="C1" i="3"/>
  <c r="I32" i="3"/>
  <c r="K32" i="3" s="1"/>
  <c r="J32" i="3"/>
  <c r="G32" i="3"/>
  <c r="F32" i="3" s="1"/>
  <c r="I31" i="3"/>
  <c r="K31" i="3" s="1"/>
  <c r="J31" i="3"/>
  <c r="G31" i="3"/>
  <c r="F31" i="3" s="1"/>
  <c r="G4" i="3"/>
  <c r="I30" i="3"/>
  <c r="K30" i="3" s="1"/>
  <c r="J30" i="3"/>
  <c r="G30" i="3"/>
  <c r="F30" i="3" s="1"/>
  <c r="I25" i="3"/>
  <c r="K25" i="3" s="1"/>
  <c r="J25" i="3"/>
  <c r="I24" i="3"/>
  <c r="K24" i="3" s="1"/>
  <c r="J24" i="3"/>
  <c r="I23" i="3"/>
  <c r="K23" i="3"/>
  <c r="J23" i="3"/>
  <c r="G23" i="3"/>
  <c r="F23" i="3"/>
  <c r="I22" i="3"/>
  <c r="K22" i="3" s="1"/>
  <c r="J22" i="3"/>
  <c r="G21" i="3"/>
  <c r="F21" i="3"/>
  <c r="I21" i="3"/>
  <c r="K21" i="3" s="1"/>
  <c r="J21" i="3"/>
  <c r="I20" i="3"/>
  <c r="K20" i="3" s="1"/>
  <c r="J20" i="3"/>
  <c r="G20" i="3"/>
  <c r="F20" i="3"/>
  <c r="I18" i="3"/>
  <c r="K18" i="3" s="1"/>
  <c r="J18" i="3"/>
  <c r="G18" i="3"/>
  <c r="F18" i="3" s="1"/>
  <c r="I11" i="3"/>
  <c r="K11" i="3" s="1"/>
  <c r="J11" i="3"/>
  <c r="G11" i="3"/>
  <c r="F11" i="3" s="1"/>
  <c r="I16" i="3"/>
  <c r="K16" i="3"/>
  <c r="J16" i="3"/>
  <c r="G16" i="3"/>
  <c r="F16" i="3" s="1"/>
  <c r="I19" i="3"/>
  <c r="K19" i="3"/>
  <c r="J19" i="3"/>
  <c r="G19" i="3"/>
  <c r="F19" i="3"/>
  <c r="G15" i="3"/>
  <c r="F15" i="3"/>
  <c r="I15" i="3"/>
  <c r="K15" i="3"/>
  <c r="J15" i="3"/>
  <c r="G13" i="3"/>
  <c r="F13" i="3"/>
  <c r="I13" i="3"/>
  <c r="K13" i="3" s="1"/>
  <c r="J13" i="3"/>
  <c r="I17" i="3"/>
  <c r="K17" i="3"/>
  <c r="G14" i="3"/>
  <c r="F14" i="3" s="1"/>
  <c r="K14" i="3"/>
  <c r="J14" i="3"/>
  <c r="I14" i="3"/>
  <c r="I12" i="3"/>
  <c r="K12" i="3" s="1"/>
  <c r="J12" i="3"/>
  <c r="G12" i="3"/>
  <c r="F12" i="3" s="1"/>
  <c r="G10" i="3"/>
  <c r="F10" i="3"/>
  <c r="I10" i="3"/>
  <c r="K10" i="3"/>
  <c r="J10" i="3"/>
  <c r="G26" i="3"/>
  <c r="F26" i="3"/>
  <c r="I26" i="3"/>
  <c r="K26" i="3"/>
  <c r="J26" i="3"/>
  <c r="G24" i="3"/>
  <c r="F24" i="3"/>
  <c r="G17" i="3"/>
  <c r="F17" i="3" s="1"/>
  <c r="G27" i="3"/>
  <c r="F27" i="3" s="1"/>
  <c r="G9" i="3"/>
  <c r="F9" i="3"/>
  <c r="J17" i="3"/>
  <c r="J27" i="3"/>
  <c r="I27" i="3"/>
  <c r="K27" i="3" s="1"/>
  <c r="J9" i="3"/>
  <c r="I9" i="3"/>
  <c r="K9" i="3"/>
</calcChain>
</file>

<file path=xl/sharedStrings.xml><?xml version="1.0" encoding="utf-8"?>
<sst xmlns="http://schemas.openxmlformats.org/spreadsheetml/2006/main" count="186" uniqueCount="116">
  <si>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</si>
  <si>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</si>
  <si>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</si>
  <si>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</si>
  <si>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</si>
  <si>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</si>
  <si>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</si>
  <si>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</si>
  <si>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</si>
  <si>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</si>
  <si>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</si>
  <si>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</si>
  <si>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</si>
  <si>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</si>
  <si>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</si>
  <si>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</si>
  <si>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</si>
  <si>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</si>
  <si>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</si>
  <si>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</si>
  <si>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</si>
  <si>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</si>
  <si>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</si>
  <si>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</si>
  <si>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</si>
  <si>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</si>
  <si>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</si>
  <si>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</si>
  <si>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</si>
  <si>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</si>
  <si>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</si>
  <si>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</si>
  <si>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</si>
  <si>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</si>
  <si>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</si>
  <si>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</si>
  <si>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</si>
  <si>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</si>
  <si>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</si>
  <si>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ARMHOLE STRAIGHT (FROM SHOULDER FOLD TO AH SEAM)</t>
  </si>
  <si>
    <t>Across Shoulder</t>
  </si>
  <si>
    <t>ACROSS SHOULDERS</t>
  </si>
  <si>
    <t>CUFF HEIGHT</t>
  </si>
  <si>
    <t>MUST FOLLOW TECHPACK FOR LABELS, TRIMS &amp; COLOR WAY.</t>
  </si>
  <si>
    <t>UNAVAILABLE</t>
  </si>
  <si>
    <t>BICEP 1" below armhole FLAT</t>
  </si>
  <si>
    <t>***BRING BACK TO SPECS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</si>
  <si>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</si>
  <si>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</si>
  <si>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</si>
  <si>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</si>
  <si>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</si>
  <si>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</si>
  <si>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</si>
  <si>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</si>
  <si>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</si>
  <si>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</si>
  <si>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</si>
  <si>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</si>
  <si>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</si>
  <si>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</si>
  <si>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</si>
  <si>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</si>
  <si>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</si>
  <si>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</si>
  <si>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</si>
  <si>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</si>
  <si>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</si>
  <si>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</si>
  <si>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SLEEVE INSEAM</t>
  </si>
  <si>
    <t>EMB PLACEMENT FROM NECK</t>
  </si>
  <si>
    <t>1ST. PROTO</t>
  </si>
  <si>
    <t>XS</t>
  </si>
  <si>
    <t>STUSSY EST PRINTED ZIP HOOD</t>
  </si>
  <si>
    <t>COMMENTS:  PROCEED TO 2ND. WITH CHANGES</t>
  </si>
  <si>
    <t>COMMENTS 12/17/2024 :</t>
  </si>
  <si>
    <t>PROCEED TO 2ND. PROTO SAMPLE WITH CHANGES.</t>
  </si>
  <si>
    <t>FIX HOOD SHAPE</t>
  </si>
  <si>
    <t>FA25</t>
  </si>
  <si>
    <t>***REVISED POM***FOLLOW NEW MEASURMENT</t>
  </si>
  <si>
    <t>SCREEN PLACEMENT FROM TOP EDGE OF POCKET AT CENTER FRONT</t>
  </si>
  <si>
    <t>FOLLOW REVISED POMS ON COLUMN "H"</t>
  </si>
  <si>
    <t>REVISED POMS</t>
  </si>
  <si>
    <t>DATE: 1/30/2025</t>
  </si>
  <si>
    <t>SMS</t>
  </si>
  <si>
    <t>COMMENTS 1/30/2025:</t>
  </si>
  <si>
    <t>BRING BACK TO SPECS ALL THE HIGHLIGHTED POMS</t>
  </si>
  <si>
    <t xml:space="preserve">MUST FOLLOW TECHPACK FOR POCKET DIMENSIONS, PLACEMENT, STITCHES, TRIM AND LABELS </t>
  </si>
  <si>
    <t>PROCEED TO PPS WITH CHANGES</t>
  </si>
  <si>
    <t>FOLLOW REVISED POMS ON COLUMN "K"</t>
  </si>
  <si>
    <t>NGANG LAI TẠI ĐƯỜNG TRA RIB</t>
  </si>
  <si>
    <t>DÀI THÂN TỪ ĐỈNH VAI</t>
  </si>
  <si>
    <t>NÁCH - TỪ VAI TỚI ĐƯỜNG MAY TAY</t>
  </si>
  <si>
    <t>BẮP TAY - DƯỚI NÁCH 1 INCH</t>
  </si>
  <si>
    <t>DÀI TAY TỪ ĐƯỜNG VAI TỚI MÉP</t>
  </si>
  <si>
    <t>CỬA TAY</t>
  </si>
  <si>
    <t>CAO BO TAY</t>
  </si>
  <si>
    <t>CAO LAI</t>
  </si>
  <si>
    <t>CAO NÓN</t>
  </si>
  <si>
    <t>SÂU NÓN  - 4 INCH TỪ ĐỈNH NÓN</t>
  </si>
  <si>
    <t>RỘNG TÚI PHÍA TRÊN</t>
  </si>
  <si>
    <t>RỘNG TÚI PHÍA DƯỚI</t>
  </si>
  <si>
    <t>CAO TÚI</t>
  </si>
  <si>
    <t>RỘNG MIỆNG TÚI</t>
  </si>
  <si>
    <t>HẠ CỔ TRƯỚC - TỪ ĐỈNH VẢI ĐẾN ĐƯỜNG MAY CỔ</t>
  </si>
  <si>
    <t>HẠ CỔ SAU - TỪ ĐỈNH VẢI ĐẾN ĐƯỜNG MAY CỔ</t>
  </si>
  <si>
    <t>KHUỶU TAY DƯỚI NÁCH 8 INCH</t>
  </si>
  <si>
    <t>CẲNG TAY TRÊN ĐƯỜNG MAY CỔ TAY 4 INCH</t>
  </si>
  <si>
    <t>CỬA TAY TẠI ĐƯỜNG TẠI MÉP BO</t>
  </si>
  <si>
    <t>ĐO CĂNG NGANG LAI TẠI ĐƯỜNG TRA RIB</t>
  </si>
  <si>
    <t>ĐỘ DÀI DÂY LUỒN THÀNH PHẨM</t>
  </si>
  <si>
    <t>SƯỜN TRONG TAY ÁO</t>
  </si>
  <si>
    <t>RỘNG CỔ ( TỪ ĐỈNH VAI - GIỮA 2 ĐƯỜNG MAY)</t>
  </si>
  <si>
    <t>NGANG VAI</t>
  </si>
  <si>
    <t>NGANG NGỰC DƯỚI NÁCH 1 INCH</t>
  </si>
  <si>
    <t>ĐỊNH VỊ HÌNH IN TỪ MÉP TÚI TRÊN TẠI GIỮA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</si>
</sst>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3" fillId="0" borderId="31" xfId="0" applyFont="1" applyBorder="1" applyAlignment="1">
      <alignment horizontal="center" vertical="center"/>
    </xf>
    <xf numFmtId="12" fontId="10" fillId="0" borderId="11" xfId="0" applyNumberFormat="1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12" xfId="0" applyNumberFormat="1" applyFont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left"/>
    </xf>
    <xf numFmtId="0" fontId="11" fillId="2" borderId="0" xfId="0" applyFont="1" applyFill="1" applyAlignment="1">
      <alignment horizontal="left" vertical="center"/>
    </xf>
    <xf numFmtId="12" fontId="7" fillId="8" borderId="28" xfId="0" applyNumberFormat="1" applyFont="1" applyFill="1" applyBorder="1" applyAlignment="1">
      <alignment horizontal="center" vertical="center" wrapText="1"/>
    </xf>
    <xf numFmtId="14" fontId="9" fillId="8" borderId="40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12" fontId="25" fillId="8" borderId="44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0" fontId="11" fillId="2" borderId="26" xfId="0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7" fillId="9" borderId="41" xfId="0" applyNumberFormat="1" applyFont="1" applyFill="1" applyBorder="1" applyAlignment="1">
      <alignment horizontal="center" vertical="center" wrapText="1"/>
    </xf>
    <xf numFmtId="14" fontId="9" fillId="9" borderId="23" xfId="0" applyNumberFormat="1" applyFont="1" applyFill="1" applyBorder="1" applyAlignment="1">
      <alignment horizontal="center" vertical="center"/>
    </xf>
    <xf numFmtId="12" fontId="11" fillId="9" borderId="26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15" fillId="9" borderId="28" xfId="0" applyNumberFormat="1" applyFont="1" applyFill="1" applyBorder="1" applyAlignment="1">
      <alignment horizontal="center" vertical="center"/>
    </xf>
    <xf numFmtId="12" fontId="22" fillId="9" borderId="40" xfId="0" applyNumberFormat="1" applyFont="1" applyFill="1" applyBorder="1" applyAlignment="1">
      <alignment horizontal="center" vertical="center"/>
    </xf>
    <xf numFmtId="12" fontId="3" fillId="9" borderId="4" xfId="0" applyNumberFormat="1" applyFont="1" applyFill="1" applyBorder="1" applyAlignment="1">
      <alignment horizontal="center" vertical="center"/>
    </xf>
    <xf numFmtId="12" fontId="3" fillId="8" borderId="35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5" fillId="0" borderId="20" xfId="0" applyFont="1" applyBorder="1"/>
    <xf numFmtId="0" fontId="5" fillId="0" borderId="23" xfId="0" applyFont="1" applyBorder="1"/>
    <xf numFmtId="0" fontId="5" fillId="0" borderId="42" xfId="0" applyFont="1" applyBorder="1"/>
    <xf numFmtId="12" fontId="25" fillId="2" borderId="0" xfId="0" applyNumberFormat="1" applyFont="1" applyFill="1" applyAlignment="1">
      <alignment horizontal="center" vertical="center"/>
    </xf>
    <xf numFmtId="12" fontId="24" fillId="0" borderId="0" xfId="0" applyNumberFormat="1" applyFont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vertical="center"/>
    </xf>
    <xf numFmtId="12" fontId="22" fillId="10" borderId="11" xfId="0" applyNumberFormat="1" applyFont="1" applyFill="1" applyBorder="1" applyAlignment="1">
      <alignment horizontal="center" vertical="center"/>
    </xf>
    <xf numFmtId="12" fontId="25" fillId="10" borderId="11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12" fontId="24" fillId="10" borderId="11" xfId="0" applyNumberFormat="1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vertical="center"/>
    </xf>
    <xf numFmtId="0" fontId="25" fillId="10" borderId="11" xfId="0" applyFont="1" applyFill="1" applyBorder="1" applyAlignment="1">
      <alignment horizontal="left" vertical="center"/>
    </xf>
    <xf numFmtId="0" fontId="18" fillId="10" borderId="11" xfId="0" applyFont="1" applyFill="1" applyBorder="1"/>
    <xf numFmtId="12" fontId="25" fillId="10" borderId="2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10" borderId="11" xfId="0" applyFont="1" applyFill="1" applyBorder="1" applyAlignment="1">
      <alignment horizontal="left" vertical="center"/>
    </xf>
    <xf numFmtId="0" fontId="11" fillId="10" borderId="11" xfId="0" applyFont="1" applyFill="1" applyBorder="1" applyAlignment="1">
      <alignment vertical="center"/>
    </xf>
    <xf numFmtId="0" fontId="11" fillId="10" borderId="11" xfId="0" applyFont="1" applyFill="1" applyBorder="1"/>
    <xf numFmtId="0" fontId="11" fillId="10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left"/>
    </xf>
    <xf numFmtId="0" fontId="11" fillId="2" borderId="43" xfId="0" applyFont="1" applyFill="1" applyBorder="1" applyAlignment="1">
      <alignment horizontal="left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2" xfId="0" applyFont="1" applyBorder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Border="1"/>
    <xf numFmtId="0" fontId="1" fillId="0" borderId="0" xfId="0" applyFont="1" applyBorder="1"/>
    <xf numFmtId="0" fontId="11" fillId="0" borderId="1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G"/><Relationship Id="rId2" Type="http://schemas.openxmlformats.org/officeDocument/2006/relationships/image" Target="../media/image6.JPG"/><Relationship Id="rId1" Type="http://schemas.openxmlformats.org/officeDocument/2006/relationships/image" Target="../media/image1.jpg"/><Relationship Id="rId4" Type="http://schemas.openxmlformats.org/officeDocument/2006/relationships/image" Target="../media/image8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3007</xdr:colOff>
      <xdr:row>0</xdr:row>
      <xdr:rowOff>0</xdr:rowOff>
    </xdr:from>
    <xdr:to>
      <xdr:col>6</xdr:col>
      <xdr:colOff>691536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B287B3E-F7DD-4635-96A2-FCE07711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24077</xdr:colOff>
      <xdr:row>6</xdr:row>
      <xdr:rowOff>11176</xdr:rowOff>
    </xdr:from>
    <xdr:to>
      <xdr:col>2</xdr:col>
      <xdr:colOff>1659837</xdr:colOff>
      <xdr:row>23</xdr:row>
      <xdr:rowOff>241329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B5B00-1A0D-45D0-B232-1B40F1C5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11911" y="2710914"/>
          <a:ext cx="5087903" cy="3815927"/>
        </a:xfrm>
        <a:prstGeom prst="rect">
          <a:avLst/>
        </a:prstGeom>
      </xdr:spPr>
    </xdr:pic>
    <xdr:clientData/>
  </xdr:twoCellAnchor>
  <xdr:twoCellAnchor editAs="oneCell">
    <xdr:from>
      <xdr:col>2</xdr:col>
      <xdr:colOff>1645133</xdr:colOff>
      <xdr:row>5</xdr:row>
      <xdr:rowOff>497025</xdr:rowOff>
    </xdr:from>
    <xdr:to>
      <xdr:col>4</xdr:col>
      <xdr:colOff>664881</xdr:colOff>
      <xdr:row>23</xdr:row>
      <xdr:rowOff>241300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1762CB-0447-48A0-8F83-1296A0A74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187870" y="2700788"/>
          <a:ext cx="5099442" cy="3824581"/>
        </a:xfrm>
        <a:prstGeom prst="rect">
          <a:avLst/>
        </a:prstGeom>
      </xdr:spPr>
    </xdr:pic>
    <xdr:clientData/>
  </xdr:twoCellAnchor>
  <xdr:twoCellAnchor editAs="oneCell">
    <xdr:from>
      <xdr:col>4</xdr:col>
      <xdr:colOff>642015</xdr:colOff>
      <xdr:row>5</xdr:row>
      <xdr:rowOff>469479</xdr:rowOff>
    </xdr:from>
    <xdr:to>
      <xdr:col>7</xdr:col>
      <xdr:colOff>472468</xdr:colOff>
      <xdr:row>23</xdr:row>
      <xdr:rowOff>222250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3A4ADC-C505-45BB-AD78-F24E5F6CD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988523" y="2674304"/>
          <a:ext cx="5107938" cy="3830953"/>
        </a:xfrm>
        <a:prstGeom prst="rect">
          <a:avLst/>
        </a:prstGeom>
      </xdr:spPr>
    </xdr:pic>
    <xdr:clientData/>
  </xdr:twoCellAnchor>
  <xdr:twoCellAnchor>
    <xdr:from>
      <xdr:col>10</xdr:col>
      <xdr:colOff>990600</xdr:colOff>
      <xdr:row>28</xdr:row>
      <xdr:rowOff>165100</xdr:rowOff>
    </xdr:from>
    <xdr:to>
      <xdr:col>13</xdr:col>
      <xdr:colOff>533400</xdr:colOff>
      <xdr:row>35</xdr:row>
      <xdr:rowOff>63500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472097A-9A87-425F-A18D-8BD543C71BBF}"/>
            </a:ext>
          </a:extLst>
        </xdr:cNvPr>
        <xdr:cNvSpPr txBox="1"/>
      </xdr:nvSpPr>
      <xdr:spPr>
        <a:xfrm>
          <a:off x="18669000" y="8597900"/>
          <a:ext cx="3124200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FRONT IS PULLING UP AT CENTER OR BODICE IS LONGER THAN ZIPPER , FRONT AND BACK AT BOTTOM MUST BE EVEN</a:t>
          </a:r>
        </a:p>
      </xdr:txBody>
    </xdr:sp>
    <xdr:clientData/>
  </xdr:twoCellAnchor>
  <xdr:twoCellAnchor>
    <xdr:from>
      <xdr:col>7</xdr:col>
      <xdr:colOff>4254500</xdr:colOff>
      <xdr:row>29</xdr:row>
      <xdr:rowOff>241300</xdr:rowOff>
    </xdr:from>
    <xdr:to>
      <xdr:col>10</xdr:col>
      <xdr:colOff>990600</xdr:colOff>
      <xdr:row>31</xdr:row>
      <xdr:rowOff>254000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DAC3135E-4084-F0BA-52FB-884A8261846E}"/>
            </a:ext>
          </a:extLst>
        </xdr:cNvPr>
        <xdr:cNvCxnSpPr>
          <a:stCxn id="8" idx="1"/>
        </xdr:cNvCxnSpPr>
      </xdr:nvCxnSpPr>
      <xdr:spPr>
        <a:xfrm flipH="1" flipV="1">
          <a:off x="15265400" y="8953500"/>
          <a:ext cx="3403600" cy="571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1227667</xdr:colOff>
      <xdr:row>7</xdr:row>
      <xdr:rowOff>169333</xdr:rowOff>
    </xdr:from>
    <xdr:to>
      <xdr:col>6</xdr:col>
      <xdr:colOff>359833</xdr:colOff>
      <xdr:row>11</xdr:row>
      <xdr:rowOff>80433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069007B-0BD7-2B36-6A35-F09957859E35}"/>
            </a:ext>
          </a:extLst>
        </xdr:cNvPr>
        <xdr:cNvSpPr/>
      </xdr:nvSpPr>
      <xdr:spPr>
        <a:xfrm>
          <a:off x="9429750" y="2688166"/>
          <a:ext cx="730250" cy="101176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7</xdr:col>
      <xdr:colOff>1153584</xdr:colOff>
      <xdr:row>5</xdr:row>
      <xdr:rowOff>52918</xdr:rowOff>
    </xdr:from>
    <xdr:to>
      <xdr:col>8</xdr:col>
      <xdr:colOff>165638</xdr:colOff>
      <xdr:row>26</xdr:row>
      <xdr:rowOff>35786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348544-975E-CD8D-BA5E-79BE4F6FC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9084" y="1619251"/>
          <a:ext cx="3848637" cy="6163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45362017-1D6A-49D7-9974-E9526225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24076</xdr:colOff>
      <xdr:row>6</xdr:row>
      <xdr:rowOff>43280</xdr:rowOff>
    </xdr:from>
    <xdr:to>
      <xdr:col>2</xdr:col>
      <xdr:colOff>1659836</xdr:colOff>
      <xdr:row>23</xdr:row>
      <xdr:rowOff>209226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9F159A-C910-4D3E-A185-BE0EA46D8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12617" y="2788173"/>
          <a:ext cx="5093546" cy="3820160"/>
        </a:xfrm>
        <a:prstGeom prst="rect">
          <a:avLst/>
        </a:prstGeom>
      </xdr:spPr>
    </xdr:pic>
    <xdr:clientData/>
  </xdr:twoCellAnchor>
  <xdr:twoCellAnchor editAs="oneCell">
    <xdr:from>
      <xdr:col>2</xdr:col>
      <xdr:colOff>1645132</xdr:colOff>
      <xdr:row>6</xdr:row>
      <xdr:rowOff>23598</xdr:rowOff>
    </xdr:from>
    <xdr:to>
      <xdr:col>4</xdr:col>
      <xdr:colOff>664880</xdr:colOff>
      <xdr:row>23</xdr:row>
      <xdr:rowOff>206728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B1698B-8F2A-4B7B-B354-EFED48E0E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190691" y="2770639"/>
          <a:ext cx="5110730" cy="3833048"/>
        </a:xfrm>
        <a:prstGeom prst="rect">
          <a:avLst/>
        </a:prstGeom>
      </xdr:spPr>
    </xdr:pic>
    <xdr:clientData/>
  </xdr:twoCellAnchor>
  <xdr:twoCellAnchor editAs="oneCell">
    <xdr:from>
      <xdr:col>4</xdr:col>
      <xdr:colOff>642014</xdr:colOff>
      <xdr:row>5</xdr:row>
      <xdr:rowOff>501230</xdr:rowOff>
    </xdr:from>
    <xdr:to>
      <xdr:col>7</xdr:col>
      <xdr:colOff>472467</xdr:colOff>
      <xdr:row>23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1F867A-C15C-4625-9B26-FA93DDB8F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999106" y="2742038"/>
          <a:ext cx="5124870" cy="3843653"/>
        </a:xfrm>
        <a:prstGeom prst="rect">
          <a:avLst/>
        </a:prstGeom>
      </xdr:spPr>
    </xdr:pic>
    <xdr:clientData/>
  </xdr:twoCellAnchor>
  <xdr:twoCellAnchor>
    <xdr:from>
      <xdr:col>10</xdr:col>
      <xdr:colOff>990600</xdr:colOff>
      <xdr:row>28</xdr:row>
      <xdr:rowOff>165100</xdr:rowOff>
    </xdr:from>
    <xdr:to>
      <xdr:col>13</xdr:col>
      <xdr:colOff>533400</xdr:colOff>
      <xdr:row>35</xdr:row>
      <xdr:rowOff>63500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9092569-33A3-44A3-9919-62E68F7742D9}"/>
            </a:ext>
          </a:extLst>
        </xdr:cNvPr>
        <xdr:cNvSpPr txBox="1"/>
      </xdr:nvSpPr>
      <xdr:spPr>
        <a:xfrm>
          <a:off x="18630900" y="8566150"/>
          <a:ext cx="3117850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FRONT IS PULLING UP AT CENTER OR BODICE IS LONGER THAN ZIPPER , FRONT AND BACK AT BOTTOM MUST BE EVEN</a:t>
          </a:r>
        </a:p>
      </xdr:txBody>
    </xdr:sp>
    <xdr:clientData/>
  </xdr:twoCellAnchor>
  <xdr:twoCellAnchor>
    <xdr:from>
      <xdr:col>7</xdr:col>
      <xdr:colOff>4254500</xdr:colOff>
      <xdr:row>29</xdr:row>
      <xdr:rowOff>241300</xdr:rowOff>
    </xdr:from>
    <xdr:to>
      <xdr:col>10</xdr:col>
      <xdr:colOff>990600</xdr:colOff>
      <xdr:row>31</xdr:row>
      <xdr:rowOff>254000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1B5E891F-8464-4488-A6A9-1B23D9FEA635}"/>
            </a:ext>
          </a:extLst>
        </xdr:cNvPr>
        <xdr:cNvCxnSpPr>
          <a:stCxn id="6" idx="1"/>
        </xdr:cNvCxnSpPr>
      </xdr:nvCxnSpPr>
      <xdr:spPr>
        <a:xfrm flipH="1" flipV="1">
          <a:off x="15240000" y="8921750"/>
          <a:ext cx="3390900" cy="571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973667</xdr:colOff>
      <xdr:row>7</xdr:row>
      <xdr:rowOff>207433</xdr:rowOff>
    </xdr:from>
    <xdr:to>
      <xdr:col>6</xdr:col>
      <xdr:colOff>105833</xdr:colOff>
      <xdr:row>11</xdr:row>
      <xdr:rowOff>118533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D92B6841-95D2-487A-9CC9-B2157D16A443}"/>
            </a:ext>
          </a:extLst>
        </xdr:cNvPr>
        <xdr:cNvSpPr/>
      </xdr:nvSpPr>
      <xdr:spPr>
        <a:xfrm>
          <a:off x="9190567" y="2772833"/>
          <a:ext cx="732366" cy="10287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845"/>
  <sheetViews>
    <sheetView tabSelected="1" zoomScale="50" zoomScaleNormal="50" zoomScaleSheetLayoutView="62" workbookViewId="0">
      <pane xSplit="13" ySplit="5" topLeftCell="N7" activePane="bottomRight" state="frozen"/>
      <selection activeCell="C5" sqref="C5"/>
      <selection pane="topRight" activeCell="C5" sqref="C5"/>
      <selection pane="bottomLeft" activeCell="C5" sqref="C5"/>
      <selection pane="bottomRight" activeCell="D26" sqref="D26"/>
    </sheetView>
  </sheetViews>
  <sheetFormatPr defaultColWidth="15.1796875" defaultRowHeight="14.5" x14ac:dyDescent="0.35"/>
  <cols>
    <col min="1" max="1" width="8.81640625" customWidth="1"/>
    <col min="2" max="2" width="15.1796875" customWidth="1"/>
    <col min="3" max="4" width="71.90625" customWidth="1"/>
    <col min="5" max="5" width="12.36328125" style="7" customWidth="1"/>
    <col min="6" max="6" width="17.453125" style="24" customWidth="1"/>
    <col min="7" max="7" width="19.1796875" style="10" customWidth="1"/>
    <col min="8" max="8" width="12.453125" style="10" customWidth="1"/>
    <col min="9" max="9" width="19.1796875" style="10" customWidth="1"/>
    <col min="10" max="10" width="16" style="10" bestFit="1" customWidth="1"/>
    <col min="11" max="11" width="11.08984375" style="10" customWidth="1"/>
    <col min="12" max="12" width="20.08984375" style="10" bestFit="1" customWidth="1"/>
    <col min="13" max="13" width="69" customWidth="1"/>
    <col min="14" max="14" width="12.6328125" customWidth="1"/>
    <col min="15" max="15" width="13.453125" customWidth="1"/>
    <col min="16" max="16" width="17" customWidth="1"/>
    <col min="17" max="17" width="11.81640625" customWidth="1"/>
    <col min="18" max="27" width="22.36328125" customWidth="1"/>
  </cols>
  <sheetData>
    <row r="1" spans="1:27" ht="32.25" customHeight="1" thickBot="1" x14ac:dyDescent="1.05">
      <c r="A1" s="153" t="s">
        <v>9</v>
      </c>
      <c r="B1" s="153"/>
      <c r="C1" s="71">
        <v>118597</v>
      </c>
      <c r="D1" s="187"/>
      <c r="F1" s="151"/>
      <c r="G1" s="151"/>
      <c r="H1" s="151"/>
      <c r="I1" s="14"/>
      <c r="J1" s="14"/>
      <c r="K1" s="14"/>
      <c r="L1" s="14"/>
      <c r="M1" s="25"/>
    </row>
    <row r="2" spans="1:27" ht="24.75" customHeight="1" thickBot="1" x14ac:dyDescent="1.05">
      <c r="A2" s="153" t="s">
        <v>10</v>
      </c>
      <c r="B2" s="153"/>
      <c r="C2" s="44" t="s">
        <v>73</v>
      </c>
      <c r="D2" s="188"/>
      <c r="F2" s="152"/>
      <c r="G2" s="152"/>
      <c r="H2" s="152"/>
      <c r="I2" s="14"/>
      <c r="J2" s="14"/>
      <c r="K2" s="14"/>
      <c r="L2" s="14"/>
      <c r="M2" s="26"/>
    </row>
    <row r="3" spans="1:27" ht="24.75" customHeight="1" thickBot="1" x14ac:dyDescent="1.05">
      <c r="A3" s="157" t="s">
        <v>29</v>
      </c>
      <c r="B3" s="158"/>
      <c r="C3" s="29" t="s">
        <v>44</v>
      </c>
      <c r="D3" s="189"/>
      <c r="F3" s="23"/>
      <c r="G3" s="14"/>
      <c r="H3" s="14"/>
      <c r="I3" s="14"/>
      <c r="J3" s="14"/>
      <c r="K3" s="14"/>
      <c r="L3" s="14"/>
      <c r="M3" s="26"/>
    </row>
    <row r="4" spans="1:27" ht="22.75" customHeight="1" thickBot="1" x14ac:dyDescent="0.55000000000000004">
      <c r="A4" s="153" t="s">
        <v>36</v>
      </c>
      <c r="B4" s="153"/>
      <c r="C4" s="27" t="s">
        <v>78</v>
      </c>
      <c r="D4" s="190"/>
      <c r="F4" s="24" t="s">
        <v>83</v>
      </c>
      <c r="H4" s="13"/>
      <c r="K4" s="13"/>
      <c r="M4" s="26"/>
    </row>
    <row r="5" spans="1:27" ht="22.75" customHeight="1" thickBot="1" x14ac:dyDescent="0.55000000000000004">
      <c r="A5" s="156" t="s">
        <v>11</v>
      </c>
      <c r="B5" s="156"/>
      <c r="C5" s="15" t="s">
        <v>13</v>
      </c>
      <c r="D5" s="191"/>
      <c r="H5" s="13"/>
      <c r="K5" s="13"/>
      <c r="M5" s="26"/>
    </row>
    <row r="6" spans="1:27" ht="24.75" customHeight="1" thickBot="1" x14ac:dyDescent="1.05">
      <c r="A6" s="154" t="s">
        <v>8</v>
      </c>
      <c r="B6" s="155"/>
      <c r="C6" s="46"/>
      <c r="D6" s="189"/>
      <c r="F6" s="23"/>
      <c r="G6" s="14"/>
      <c r="H6" s="14"/>
      <c r="I6" s="14"/>
      <c r="J6" s="14"/>
      <c r="K6" s="14"/>
      <c r="L6" s="14"/>
      <c r="M6" s="26"/>
    </row>
    <row r="7" spans="1:27" ht="39.75" customHeight="1" thickBot="1" x14ac:dyDescent="0.55000000000000004">
      <c r="A7" s="47"/>
      <c r="B7" s="140" t="s">
        <v>4</v>
      </c>
      <c r="C7" s="141"/>
      <c r="D7" s="123"/>
      <c r="E7" s="51"/>
      <c r="F7" s="55" t="s">
        <v>12</v>
      </c>
      <c r="G7" s="53" t="s">
        <v>71</v>
      </c>
      <c r="H7" s="30"/>
      <c r="I7" s="103" t="s">
        <v>82</v>
      </c>
      <c r="J7" s="113" t="s">
        <v>84</v>
      </c>
      <c r="K7" s="117"/>
      <c r="L7" s="103" t="s">
        <v>82</v>
      </c>
      <c r="M7" s="48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44" customHeight="1" thickBot="1" x14ac:dyDescent="0.55000000000000004">
      <c r="A8" s="49" t="s">
        <v>5</v>
      </c>
      <c r="B8" s="142" t="s">
        <v>57</v>
      </c>
      <c r="C8" s="143"/>
      <c r="D8" s="124"/>
      <c r="E8" s="52" t="s">
        <v>18</v>
      </c>
      <c r="F8" s="56" t="s">
        <v>13</v>
      </c>
      <c r="G8" s="54">
        <v>45643</v>
      </c>
      <c r="H8" s="50" t="s">
        <v>35</v>
      </c>
      <c r="I8" s="104">
        <v>45656</v>
      </c>
      <c r="J8" s="114">
        <v>45687</v>
      </c>
      <c r="K8" s="118" t="s">
        <v>35</v>
      </c>
      <c r="L8" s="104">
        <v>45687</v>
      </c>
      <c r="M8" s="57" t="s">
        <v>74</v>
      </c>
      <c r="N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59" customFormat="1" ht="25" customHeight="1" x14ac:dyDescent="0.5">
      <c r="A9" s="111">
        <v>1</v>
      </c>
      <c r="B9" s="144" t="s">
        <v>30</v>
      </c>
      <c r="C9" s="145"/>
      <c r="D9" s="192" t="s">
        <v>112</v>
      </c>
      <c r="E9" s="70">
        <v>0.25</v>
      </c>
      <c r="F9" s="74">
        <v>7.5</v>
      </c>
      <c r="G9" s="106">
        <v>8</v>
      </c>
      <c r="H9" s="107">
        <f t="shared" ref="H9" si="0">G9-F9</f>
        <v>0.5</v>
      </c>
      <c r="I9" s="112"/>
      <c r="J9" s="115">
        <v>7.5</v>
      </c>
      <c r="K9" s="107">
        <f>J9-F9</f>
        <v>0</v>
      </c>
      <c r="L9" s="108"/>
      <c r="M9" s="110"/>
      <c r="N9" s="58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9" customFormat="1" ht="25" customHeight="1" x14ac:dyDescent="0.5">
      <c r="A10" s="128">
        <v>2</v>
      </c>
      <c r="B10" s="147" t="s">
        <v>40</v>
      </c>
      <c r="C10" s="148"/>
      <c r="D10" s="192" t="s">
        <v>113</v>
      </c>
      <c r="E10" s="130">
        <v>0.75</v>
      </c>
      <c r="F10" s="131">
        <v>26</v>
      </c>
      <c r="G10" s="132">
        <v>26.5</v>
      </c>
      <c r="H10" s="133">
        <f t="shared" ref="H10" si="1">G10-F10</f>
        <v>0.5</v>
      </c>
      <c r="I10" s="132"/>
      <c r="J10" s="132">
        <v>26.5</v>
      </c>
      <c r="K10" s="133">
        <f>J10-F10</f>
        <v>0.5</v>
      </c>
      <c r="L10" s="131">
        <v>22</v>
      </c>
      <c r="M10" s="134" t="s">
        <v>79</v>
      </c>
      <c r="N10" s="58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59" customFormat="1" ht="25" customHeight="1" x14ac:dyDescent="0.5">
      <c r="A11" s="128">
        <v>3</v>
      </c>
      <c r="B11" s="147" t="s">
        <v>31</v>
      </c>
      <c r="C11" s="148"/>
      <c r="D11" s="192" t="s">
        <v>114</v>
      </c>
      <c r="E11" s="130">
        <v>0.75</v>
      </c>
      <c r="F11" s="131">
        <v>27</v>
      </c>
      <c r="G11" s="132">
        <v>27</v>
      </c>
      <c r="H11" s="133">
        <f t="shared" ref="H11" si="2">G11-F11</f>
        <v>0</v>
      </c>
      <c r="I11" s="132"/>
      <c r="J11" s="132">
        <v>27.5</v>
      </c>
      <c r="K11" s="133">
        <f t="shared" ref="K11:K27" si="3">J11-F11</f>
        <v>0.5</v>
      </c>
      <c r="L11" s="131">
        <v>23.5</v>
      </c>
      <c r="M11" s="134" t="s">
        <v>79</v>
      </c>
      <c r="N11" s="58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59" customFormat="1" ht="25" customHeight="1" x14ac:dyDescent="0.5">
      <c r="A12" s="45">
        <v>4</v>
      </c>
      <c r="B12" s="85" t="s">
        <v>62</v>
      </c>
      <c r="C12" s="85"/>
      <c r="D12" s="192" t="s">
        <v>90</v>
      </c>
      <c r="E12" s="60">
        <v>0.75</v>
      </c>
      <c r="F12" s="80">
        <v>20</v>
      </c>
      <c r="G12" s="61">
        <v>19.5</v>
      </c>
      <c r="H12" s="62">
        <f t="shared" ref="H12:H18" si="4">G12-F12</f>
        <v>-0.5</v>
      </c>
      <c r="I12" s="105"/>
      <c r="J12" s="116">
        <v>20</v>
      </c>
      <c r="K12" s="62">
        <f t="shared" si="3"/>
        <v>0</v>
      </c>
      <c r="L12" s="109"/>
      <c r="M12" s="63"/>
      <c r="N12" s="58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59" customFormat="1" ht="25" customHeight="1" x14ac:dyDescent="0.5">
      <c r="A13" s="128">
        <v>5</v>
      </c>
      <c r="B13" s="129" t="s">
        <v>14</v>
      </c>
      <c r="C13" s="129"/>
      <c r="D13" s="192" t="s">
        <v>91</v>
      </c>
      <c r="E13" s="130">
        <v>0.75</v>
      </c>
      <c r="F13" s="137">
        <v>26</v>
      </c>
      <c r="G13" s="132">
        <v>27</v>
      </c>
      <c r="H13" s="133">
        <f t="shared" si="4"/>
        <v>1</v>
      </c>
      <c r="I13" s="132"/>
      <c r="J13" s="132">
        <v>25.25</v>
      </c>
      <c r="K13" s="133">
        <f t="shared" si="3"/>
        <v>-0.75</v>
      </c>
      <c r="L13" s="131">
        <v>26</v>
      </c>
      <c r="M13" s="134" t="s">
        <v>79</v>
      </c>
      <c r="N13" s="58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59" customFormat="1" ht="25" customHeight="1" x14ac:dyDescent="0.5">
      <c r="A14" s="45">
        <v>6</v>
      </c>
      <c r="B14" s="85" t="s">
        <v>38</v>
      </c>
      <c r="C14" s="85"/>
      <c r="D14" s="192" t="s">
        <v>92</v>
      </c>
      <c r="E14" s="60">
        <v>0.375</v>
      </c>
      <c r="F14" s="80">
        <v>11.5</v>
      </c>
      <c r="G14" s="61">
        <v>12</v>
      </c>
      <c r="H14" s="62">
        <f t="shared" si="4"/>
        <v>0.5</v>
      </c>
      <c r="I14" s="105"/>
      <c r="J14" s="116">
        <v>11.5</v>
      </c>
      <c r="K14" s="62">
        <f t="shared" si="3"/>
        <v>0</v>
      </c>
      <c r="L14" s="109"/>
      <c r="M14" s="63"/>
      <c r="N14" s="58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59" customFormat="1" ht="25" customHeight="1" x14ac:dyDescent="0.5">
      <c r="A15" s="128">
        <v>7</v>
      </c>
      <c r="B15" s="146" t="s">
        <v>45</v>
      </c>
      <c r="C15" s="146"/>
      <c r="D15" s="192" t="s">
        <v>93</v>
      </c>
      <c r="E15" s="130">
        <v>0.375</v>
      </c>
      <c r="F15" s="131">
        <v>11.75</v>
      </c>
      <c r="G15" s="132">
        <v>12</v>
      </c>
      <c r="H15" s="133">
        <f t="shared" si="4"/>
        <v>0.25</v>
      </c>
      <c r="I15" s="132"/>
      <c r="J15" s="132">
        <v>11.25</v>
      </c>
      <c r="K15" s="133">
        <f t="shared" si="3"/>
        <v>-0.5</v>
      </c>
      <c r="L15" s="131">
        <v>10.5</v>
      </c>
      <c r="M15" s="134" t="s">
        <v>79</v>
      </c>
      <c r="N15" s="58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59" customFormat="1" ht="25" customHeight="1" x14ac:dyDescent="0.5">
      <c r="A16" s="128">
        <v>8</v>
      </c>
      <c r="B16" s="129" t="s">
        <v>17</v>
      </c>
      <c r="C16" s="129"/>
      <c r="D16" s="192" t="s">
        <v>94</v>
      </c>
      <c r="E16" s="130">
        <v>0.75</v>
      </c>
      <c r="F16" s="131">
        <v>20.5</v>
      </c>
      <c r="G16" s="132">
        <v>22.75</v>
      </c>
      <c r="H16" s="133">
        <f t="shared" si="4"/>
        <v>2.25</v>
      </c>
      <c r="I16" s="132"/>
      <c r="J16" s="132">
        <v>21.5</v>
      </c>
      <c r="K16" s="133">
        <f t="shared" si="3"/>
        <v>1</v>
      </c>
      <c r="L16" s="131">
        <v>24.5</v>
      </c>
      <c r="M16" s="134" t="s">
        <v>79</v>
      </c>
      <c r="N16" s="58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59" customFormat="1" ht="25" customHeight="1" x14ac:dyDescent="0.5">
      <c r="A17" s="128">
        <v>9</v>
      </c>
      <c r="B17" s="149" t="s">
        <v>47</v>
      </c>
      <c r="C17" s="149"/>
      <c r="D17" s="192" t="s">
        <v>95</v>
      </c>
      <c r="E17" s="130">
        <v>0.25</v>
      </c>
      <c r="F17" s="131">
        <v>3.5</v>
      </c>
      <c r="G17" s="132">
        <v>3.25</v>
      </c>
      <c r="H17" s="133">
        <f t="shared" si="4"/>
        <v>-0.25</v>
      </c>
      <c r="I17" s="132"/>
      <c r="J17" s="132">
        <v>3.5</v>
      </c>
      <c r="K17" s="133">
        <f t="shared" si="3"/>
        <v>0</v>
      </c>
      <c r="L17" s="131">
        <v>4</v>
      </c>
      <c r="M17" s="134" t="s">
        <v>79</v>
      </c>
      <c r="N17" s="58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59" customFormat="1" ht="25" customHeight="1" x14ac:dyDescent="0.5">
      <c r="A18" s="45">
        <v>10</v>
      </c>
      <c r="B18" s="139" t="s">
        <v>48</v>
      </c>
      <c r="C18" s="139"/>
      <c r="D18" s="192" t="s">
        <v>96</v>
      </c>
      <c r="E18" s="60">
        <v>0.125</v>
      </c>
      <c r="F18" s="80">
        <v>3</v>
      </c>
      <c r="G18" s="61">
        <v>3</v>
      </c>
      <c r="H18" s="62">
        <f t="shared" si="4"/>
        <v>0</v>
      </c>
      <c r="I18" s="105"/>
      <c r="J18" s="116">
        <v>3</v>
      </c>
      <c r="K18" s="62">
        <f t="shared" si="3"/>
        <v>0</v>
      </c>
      <c r="L18" s="109"/>
      <c r="M18" s="63"/>
      <c r="N18" s="58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59" customFormat="1" ht="25" customHeight="1" x14ac:dyDescent="0.5">
      <c r="A19" s="45">
        <v>11</v>
      </c>
      <c r="B19" s="150" t="s">
        <v>49</v>
      </c>
      <c r="C19" s="150"/>
      <c r="D19" s="121" t="s">
        <v>97</v>
      </c>
      <c r="E19" s="60">
        <v>0.125</v>
      </c>
      <c r="F19" s="74">
        <v>3</v>
      </c>
      <c r="G19" s="61">
        <v>3</v>
      </c>
      <c r="H19" s="62">
        <f t="shared" ref="H19" si="5">G19-F19</f>
        <v>0</v>
      </c>
      <c r="I19" s="105"/>
      <c r="J19" s="116">
        <v>3</v>
      </c>
      <c r="K19" s="62">
        <f t="shared" si="3"/>
        <v>0</v>
      </c>
      <c r="L19" s="109"/>
      <c r="M19" s="95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59" customFormat="1" ht="25" customHeight="1" x14ac:dyDescent="0.5">
      <c r="A20" s="128">
        <v>12</v>
      </c>
      <c r="B20" s="129" t="s">
        <v>50</v>
      </c>
      <c r="C20" s="129"/>
      <c r="D20" s="85" t="s">
        <v>98</v>
      </c>
      <c r="E20" s="130">
        <v>0.25</v>
      </c>
      <c r="F20" s="131">
        <v>15.75</v>
      </c>
      <c r="G20" s="132">
        <v>16.5</v>
      </c>
      <c r="H20" s="133">
        <f>G20-F20</f>
        <v>0.75</v>
      </c>
      <c r="I20" s="132"/>
      <c r="J20" s="132">
        <v>16.75</v>
      </c>
      <c r="K20" s="133">
        <f t="shared" si="3"/>
        <v>1</v>
      </c>
      <c r="L20" s="131">
        <v>15.5</v>
      </c>
      <c r="M20" s="134" t="s">
        <v>46</v>
      </c>
      <c r="N20" s="58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59" customFormat="1" ht="25" customHeight="1" x14ac:dyDescent="0.5">
      <c r="A21" s="45">
        <v>13</v>
      </c>
      <c r="B21" s="139" t="s">
        <v>51</v>
      </c>
      <c r="C21" s="139"/>
      <c r="D21" s="122" t="s">
        <v>99</v>
      </c>
      <c r="E21" s="60">
        <v>0.25</v>
      </c>
      <c r="F21" s="80">
        <v>11</v>
      </c>
      <c r="G21" s="61">
        <v>10.75</v>
      </c>
      <c r="H21" s="62">
        <f>G21-F21</f>
        <v>-0.25</v>
      </c>
      <c r="I21" s="105"/>
      <c r="J21" s="116">
        <v>11</v>
      </c>
      <c r="K21" s="62">
        <f t="shared" si="3"/>
        <v>0</v>
      </c>
      <c r="L21" s="109"/>
      <c r="M21" s="63"/>
      <c r="N21" s="58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59" customFormat="1" ht="25" customHeight="1" x14ac:dyDescent="0.5">
      <c r="A22" s="128">
        <v>14</v>
      </c>
      <c r="B22" s="149" t="s">
        <v>52</v>
      </c>
      <c r="C22" s="149"/>
      <c r="D22" s="85" t="s">
        <v>100</v>
      </c>
      <c r="E22" s="130">
        <v>0.375</v>
      </c>
      <c r="F22" s="131">
        <v>10.5</v>
      </c>
      <c r="G22" s="132">
        <v>11</v>
      </c>
      <c r="H22" s="133">
        <f t="shared" ref="H22" si="6">G22-F22</f>
        <v>0.5</v>
      </c>
      <c r="I22" s="132"/>
      <c r="J22" s="132">
        <v>11</v>
      </c>
      <c r="K22" s="133">
        <f t="shared" si="3"/>
        <v>0.5</v>
      </c>
      <c r="L22" s="131"/>
      <c r="M22" s="134" t="s">
        <v>46</v>
      </c>
      <c r="N22" s="58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59" customFormat="1" ht="25" customHeight="1" x14ac:dyDescent="0.5">
      <c r="A23" s="45">
        <v>15</v>
      </c>
      <c r="B23" s="150" t="s">
        <v>53</v>
      </c>
      <c r="C23" s="150"/>
      <c r="D23" s="122" t="s">
        <v>101</v>
      </c>
      <c r="E23" s="60">
        <v>0.375</v>
      </c>
      <c r="F23" s="80">
        <v>12</v>
      </c>
      <c r="G23" s="61">
        <v>12.5</v>
      </c>
      <c r="H23" s="62">
        <f t="shared" ref="H23:H25" si="7">G23-F23</f>
        <v>0.5</v>
      </c>
      <c r="I23" s="105"/>
      <c r="J23" s="116">
        <v>12</v>
      </c>
      <c r="K23" s="62">
        <f t="shared" si="3"/>
        <v>0</v>
      </c>
      <c r="L23" s="109"/>
      <c r="M23" s="95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59" customFormat="1" ht="25" customHeight="1" x14ac:dyDescent="0.5">
      <c r="A24" s="128">
        <v>16</v>
      </c>
      <c r="B24" s="146" t="s">
        <v>54</v>
      </c>
      <c r="C24" s="146"/>
      <c r="D24" s="192" t="s">
        <v>102</v>
      </c>
      <c r="E24" s="130">
        <v>0.25</v>
      </c>
      <c r="F24" s="131">
        <v>9.5</v>
      </c>
      <c r="G24" s="132">
        <v>9.625</v>
      </c>
      <c r="H24" s="133">
        <f t="shared" si="7"/>
        <v>0.125</v>
      </c>
      <c r="I24" s="132"/>
      <c r="J24" s="132">
        <v>9.5</v>
      </c>
      <c r="K24" s="133">
        <f t="shared" si="3"/>
        <v>0</v>
      </c>
      <c r="L24" s="131">
        <v>9.25</v>
      </c>
      <c r="M24" s="135" t="s">
        <v>79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59" customFormat="1" ht="25" customHeight="1" x14ac:dyDescent="0.5">
      <c r="A25" s="128">
        <v>17</v>
      </c>
      <c r="B25" s="129" t="s">
        <v>55</v>
      </c>
      <c r="C25" s="129"/>
      <c r="D25" s="192" t="s">
        <v>103</v>
      </c>
      <c r="E25" s="130">
        <v>0.25</v>
      </c>
      <c r="F25" s="131">
        <v>6.25</v>
      </c>
      <c r="G25" s="132">
        <v>6.5</v>
      </c>
      <c r="H25" s="133">
        <f t="shared" si="7"/>
        <v>0.25</v>
      </c>
      <c r="I25" s="132"/>
      <c r="J25" s="132">
        <v>6.5</v>
      </c>
      <c r="K25" s="133">
        <f t="shared" si="3"/>
        <v>0.25</v>
      </c>
      <c r="L25" s="131">
        <v>6</v>
      </c>
      <c r="M25" s="134" t="s">
        <v>79</v>
      </c>
      <c r="N25" s="58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59" customFormat="1" ht="25" customHeight="1" x14ac:dyDescent="0.5">
      <c r="A26" s="128">
        <v>18</v>
      </c>
      <c r="B26" s="147" t="s">
        <v>15</v>
      </c>
      <c r="C26" s="148"/>
      <c r="D26" s="192" t="s">
        <v>104</v>
      </c>
      <c r="E26" s="130">
        <v>0.125</v>
      </c>
      <c r="F26" s="131">
        <v>3.75</v>
      </c>
      <c r="G26" s="132">
        <v>3.5</v>
      </c>
      <c r="H26" s="133">
        <f>G26-F26</f>
        <v>-0.25</v>
      </c>
      <c r="I26" s="132"/>
      <c r="J26" s="132">
        <v>3.5</v>
      </c>
      <c r="K26" s="133">
        <f t="shared" si="3"/>
        <v>-0.25</v>
      </c>
      <c r="L26" s="131"/>
      <c r="M26" s="134" t="s">
        <v>46</v>
      </c>
      <c r="N26" s="58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59" customFormat="1" ht="25" customHeight="1" x14ac:dyDescent="0.5">
      <c r="A27" s="128">
        <v>19</v>
      </c>
      <c r="B27" s="147" t="s">
        <v>16</v>
      </c>
      <c r="C27" s="148"/>
      <c r="D27" s="192" t="s">
        <v>105</v>
      </c>
      <c r="E27" s="130">
        <v>0.125</v>
      </c>
      <c r="F27" s="131">
        <v>0.5</v>
      </c>
      <c r="G27" s="132">
        <v>0</v>
      </c>
      <c r="H27" s="133">
        <f>G27-F27</f>
        <v>-0.5</v>
      </c>
      <c r="I27" s="132"/>
      <c r="J27" s="132">
        <v>0</v>
      </c>
      <c r="K27" s="133">
        <f t="shared" si="3"/>
        <v>-0.5</v>
      </c>
      <c r="L27" s="131"/>
      <c r="M27" s="136" t="s">
        <v>46</v>
      </c>
      <c r="N27" s="58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59" customFormat="1" ht="25" customHeight="1" x14ac:dyDescent="0.5">
      <c r="A28" s="128">
        <v>22</v>
      </c>
      <c r="B28" s="146" t="s">
        <v>58</v>
      </c>
      <c r="C28" s="146"/>
      <c r="D28" s="192" t="s">
        <v>106</v>
      </c>
      <c r="E28" s="130">
        <v>0.25</v>
      </c>
      <c r="F28" s="131">
        <v>9.75</v>
      </c>
      <c r="G28" s="132">
        <v>9.75</v>
      </c>
      <c r="H28" s="133">
        <f t="shared" ref="H28" si="8">G28-F28</f>
        <v>0</v>
      </c>
      <c r="I28" s="131">
        <v>9.5</v>
      </c>
      <c r="J28" s="132">
        <v>9.25</v>
      </c>
      <c r="K28" s="133">
        <f t="shared" ref="K28:K30" si="9">J28-I28</f>
        <v>-0.25</v>
      </c>
      <c r="L28" s="131">
        <v>8.5</v>
      </c>
      <c r="M28" s="134" t="s">
        <v>79</v>
      </c>
      <c r="N28" s="58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59" customFormat="1" ht="25" customHeight="1" x14ac:dyDescent="0.5">
      <c r="A29" s="128">
        <v>23</v>
      </c>
      <c r="B29" s="146" t="s">
        <v>60</v>
      </c>
      <c r="C29" s="146"/>
      <c r="D29" s="192" t="s">
        <v>107</v>
      </c>
      <c r="E29" s="130">
        <v>0.25</v>
      </c>
      <c r="F29" s="131">
        <v>7</v>
      </c>
      <c r="G29" s="132">
        <v>7</v>
      </c>
      <c r="H29" s="133">
        <f t="shared" ref="H29" si="10">G29-F29</f>
        <v>0</v>
      </c>
      <c r="I29" s="131">
        <v>7.25</v>
      </c>
      <c r="J29" s="132">
        <v>7.25</v>
      </c>
      <c r="K29" s="133">
        <f t="shared" si="9"/>
        <v>0</v>
      </c>
      <c r="L29" s="131">
        <v>6.75</v>
      </c>
      <c r="M29" s="134" t="s">
        <v>79</v>
      </c>
      <c r="N29" s="58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59" customFormat="1" ht="25" customHeight="1" x14ac:dyDescent="0.5">
      <c r="A30" s="128">
        <v>24</v>
      </c>
      <c r="B30" s="146" t="s">
        <v>59</v>
      </c>
      <c r="C30" s="146"/>
      <c r="D30" s="192" t="s">
        <v>108</v>
      </c>
      <c r="E30" s="130">
        <v>0.25</v>
      </c>
      <c r="F30" s="131">
        <v>5</v>
      </c>
      <c r="G30" s="132">
        <v>4.75</v>
      </c>
      <c r="H30" s="133">
        <f t="shared" ref="H30:H31" si="11">G30-F30</f>
        <v>-0.25</v>
      </c>
      <c r="I30" s="131">
        <v>5.75</v>
      </c>
      <c r="J30" s="132">
        <v>5.25</v>
      </c>
      <c r="K30" s="133">
        <f t="shared" si="9"/>
        <v>-0.5</v>
      </c>
      <c r="L30" s="131">
        <v>5.5</v>
      </c>
      <c r="M30" s="134" t="s">
        <v>79</v>
      </c>
      <c r="N30" s="58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59" customFormat="1" ht="25" customHeight="1" x14ac:dyDescent="0.5">
      <c r="A31" s="45">
        <v>25</v>
      </c>
      <c r="B31" s="85" t="s">
        <v>63</v>
      </c>
      <c r="C31" s="85"/>
      <c r="D31" s="192" t="s">
        <v>109</v>
      </c>
      <c r="E31" s="60">
        <v>0.75</v>
      </c>
      <c r="F31" s="80">
        <v>24</v>
      </c>
      <c r="G31" s="61">
        <v>24</v>
      </c>
      <c r="H31" s="62">
        <f t="shared" si="11"/>
        <v>0</v>
      </c>
      <c r="I31" s="105"/>
      <c r="J31" s="116">
        <v>24.5</v>
      </c>
      <c r="K31" s="62">
        <f t="shared" ref="K31:K34" si="12">J31-F31</f>
        <v>0.5</v>
      </c>
      <c r="L31" s="109">
        <v>22</v>
      </c>
      <c r="M31" s="63"/>
      <c r="N31" s="58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59" customFormat="1" ht="25" customHeight="1" x14ac:dyDescent="0.5">
      <c r="A32" s="128">
        <v>26</v>
      </c>
      <c r="B32" s="129" t="s">
        <v>67</v>
      </c>
      <c r="C32" s="129"/>
      <c r="D32" s="192" t="s">
        <v>110</v>
      </c>
      <c r="E32" s="130">
        <v>0.5</v>
      </c>
      <c r="F32" s="131">
        <v>46</v>
      </c>
      <c r="G32" s="132">
        <v>45</v>
      </c>
      <c r="H32" s="133">
        <f t="shared" ref="H32:H34" si="13">G32-F32</f>
        <v>-1</v>
      </c>
      <c r="I32" s="132"/>
      <c r="J32" s="132">
        <v>44</v>
      </c>
      <c r="K32" s="133">
        <f t="shared" si="12"/>
        <v>-2</v>
      </c>
      <c r="L32" s="131"/>
      <c r="M32" s="134" t="s">
        <v>46</v>
      </c>
      <c r="N32" s="58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30" s="59" customFormat="1" ht="25" customHeight="1" x14ac:dyDescent="0.5">
      <c r="A33" s="128">
        <v>27</v>
      </c>
      <c r="B33" s="129" t="s">
        <v>69</v>
      </c>
      <c r="C33" s="129"/>
      <c r="D33" s="192" t="s">
        <v>111</v>
      </c>
      <c r="E33" s="130">
        <v>0.75</v>
      </c>
      <c r="F33" s="131">
        <v>20.5</v>
      </c>
      <c r="G33" s="132">
        <v>23</v>
      </c>
      <c r="H33" s="133">
        <f t="shared" si="13"/>
        <v>2.5</v>
      </c>
      <c r="I33" s="132"/>
      <c r="J33" s="132">
        <v>22</v>
      </c>
      <c r="K33" s="133">
        <f t="shared" si="12"/>
        <v>1.5</v>
      </c>
      <c r="L33" s="131">
        <v>22.5</v>
      </c>
      <c r="M33" s="134" t="s">
        <v>79</v>
      </c>
      <c r="N33" s="58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30" s="59" customFormat="1" ht="25" customHeight="1" x14ac:dyDescent="0.5">
      <c r="A34" s="45">
        <v>28</v>
      </c>
      <c r="B34" s="139" t="s">
        <v>80</v>
      </c>
      <c r="C34" s="139"/>
      <c r="D34" s="192" t="s">
        <v>115</v>
      </c>
      <c r="E34" s="60">
        <v>0.125</v>
      </c>
      <c r="F34" s="80">
        <v>0.625</v>
      </c>
      <c r="G34" s="61">
        <v>0.625</v>
      </c>
      <c r="H34" s="62">
        <f t="shared" si="13"/>
        <v>0</v>
      </c>
      <c r="I34" s="105"/>
      <c r="J34" s="119"/>
      <c r="K34" s="62">
        <f t="shared" si="12"/>
        <v>-0.625</v>
      </c>
      <c r="L34" s="120"/>
      <c r="M34" s="63"/>
      <c r="N34" s="58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30" s="59" customFormat="1" ht="19" customHeight="1" x14ac:dyDescent="0.5">
      <c r="A35" s="6"/>
      <c r="B35" s="87" t="s">
        <v>75</v>
      </c>
      <c r="C35" s="6"/>
      <c r="D35" s="6"/>
      <c r="E35" s="97"/>
      <c r="F35" s="98"/>
      <c r="G35" s="97"/>
      <c r="H35" s="97"/>
      <c r="I35" s="97"/>
      <c r="J35" s="97"/>
      <c r="K35" s="97"/>
      <c r="L35" s="9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30" s="59" customFormat="1" ht="19" customHeight="1" x14ac:dyDescent="0.5">
      <c r="A36" s="6">
        <v>1</v>
      </c>
      <c r="B36" s="96" t="s">
        <v>34</v>
      </c>
      <c r="C36" s="6"/>
      <c r="D36" s="6"/>
      <c r="E36" s="97"/>
      <c r="F36" s="98"/>
      <c r="G36" s="97"/>
      <c r="H36" s="97"/>
      <c r="I36" s="97"/>
      <c r="J36" s="97"/>
      <c r="K36" s="97"/>
      <c r="L36" s="9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30" s="59" customFormat="1" ht="19" customHeight="1" x14ac:dyDescent="0.5">
      <c r="A37" s="6"/>
      <c r="B37" s="96" t="s">
        <v>81</v>
      </c>
      <c r="C37" s="6"/>
      <c r="D37" s="6"/>
      <c r="E37" s="97"/>
      <c r="F37" s="98"/>
      <c r="G37" s="97"/>
      <c r="H37" s="97"/>
      <c r="I37" s="97"/>
      <c r="J37" s="97"/>
      <c r="K37" s="97"/>
      <c r="L37" s="97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30" s="59" customFormat="1" ht="19" customHeight="1" x14ac:dyDescent="0.5">
      <c r="A38" s="6">
        <v>2</v>
      </c>
      <c r="B38" s="96" t="s">
        <v>77</v>
      </c>
      <c r="C38" s="6"/>
      <c r="D38" s="6"/>
      <c r="E38" s="97"/>
      <c r="F38" s="98"/>
      <c r="G38" s="97"/>
      <c r="H38" s="97"/>
      <c r="I38" s="97"/>
      <c r="J38" s="97"/>
      <c r="K38" s="97"/>
      <c r="L38" s="97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30" s="59" customFormat="1" ht="19" customHeight="1" x14ac:dyDescent="0.5">
      <c r="A39" s="6">
        <v>3</v>
      </c>
      <c r="B39" s="102" t="s">
        <v>43</v>
      </c>
      <c r="C39" s="6"/>
      <c r="D39" s="6"/>
      <c r="E39" s="97"/>
      <c r="F39" s="98"/>
      <c r="G39" s="97"/>
      <c r="H39" s="97"/>
      <c r="I39" s="97"/>
      <c r="J39" s="8"/>
      <c r="K39" s="8"/>
      <c r="L39" s="8"/>
      <c r="M39" s="97"/>
      <c r="N39" s="97"/>
      <c r="O39" s="97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s="59" customFormat="1" ht="19" customHeight="1" x14ac:dyDescent="0.5">
      <c r="A40" s="6">
        <v>4</v>
      </c>
      <c r="B40" s="96" t="s">
        <v>76</v>
      </c>
      <c r="C40" s="6"/>
      <c r="D40" s="6"/>
      <c r="E40" s="97"/>
      <c r="F40" s="98"/>
      <c r="G40" s="97"/>
      <c r="H40" s="97"/>
      <c r="I40" s="97"/>
      <c r="J40" s="8"/>
      <c r="K40" s="8"/>
      <c r="L40" s="8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30" s="59" customFormat="1" ht="19" customHeight="1" x14ac:dyDescent="0.5">
      <c r="A41" s="6"/>
      <c r="B41" s="138" t="s">
        <v>85</v>
      </c>
      <c r="C41" s="138"/>
      <c r="D41" s="138"/>
      <c r="E41" s="138"/>
      <c r="F41" s="138"/>
      <c r="G41" s="138"/>
      <c r="H41" s="138"/>
      <c r="I41" s="138"/>
      <c r="J41" s="138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30" s="59" customFormat="1" ht="19" customHeight="1" x14ac:dyDescent="0.5">
      <c r="A42" s="6">
        <v>1</v>
      </c>
      <c r="B42" s="96" t="s">
        <v>86</v>
      </c>
      <c r="C42" s="6"/>
      <c r="D42" s="6"/>
      <c r="E42" s="97"/>
      <c r="F42" s="126"/>
      <c r="G42" s="97"/>
      <c r="H42" s="127"/>
      <c r="I42" s="97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30" s="59" customFormat="1" ht="19" customHeight="1" x14ac:dyDescent="0.5">
      <c r="A43" s="6">
        <v>2</v>
      </c>
      <c r="B43" s="96" t="s">
        <v>89</v>
      </c>
      <c r="C43" s="6"/>
      <c r="D43" s="6"/>
      <c r="E43" s="97"/>
      <c r="F43" s="126"/>
      <c r="G43" s="97"/>
      <c r="H43" s="127"/>
      <c r="I43" s="97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30" s="59" customFormat="1" ht="19" customHeight="1" x14ac:dyDescent="0.5">
      <c r="A44" s="6">
        <v>3</v>
      </c>
      <c r="B44" s="96" t="s">
        <v>87</v>
      </c>
      <c r="C44" s="6"/>
      <c r="D44" s="6"/>
      <c r="E44" s="97"/>
      <c r="F44" s="126"/>
      <c r="G44" s="97"/>
      <c r="H44" s="127"/>
      <c r="I44" s="97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30" s="59" customFormat="1" ht="19" customHeight="1" x14ac:dyDescent="0.5">
      <c r="A45" s="6">
        <v>4</v>
      </c>
      <c r="B45" s="96" t="s">
        <v>88</v>
      </c>
      <c r="C45" s="6"/>
      <c r="D45" s="6"/>
      <c r="E45" s="97"/>
      <c r="F45" s="126"/>
      <c r="G45" s="97"/>
      <c r="H45" s="127"/>
      <c r="I45" s="97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30" s="59" customFormat="1" ht="19" customHeight="1" x14ac:dyDescent="0.5">
      <c r="A46" s="6"/>
      <c r="B46" s="96"/>
      <c r="C46" s="6"/>
      <c r="D46" s="6"/>
      <c r="E46" s="97"/>
      <c r="F46" s="98"/>
      <c r="G46" s="97"/>
      <c r="H46" s="97"/>
      <c r="I46" s="97"/>
      <c r="J46" s="8"/>
      <c r="K46" s="8"/>
      <c r="L46" s="8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30" ht="19" customHeight="1" x14ac:dyDescent="0.35">
      <c r="A47" s="5"/>
      <c r="B47" s="99"/>
      <c r="C47" s="5"/>
      <c r="D47" s="5"/>
      <c r="E47" s="8"/>
      <c r="F47" s="11"/>
      <c r="G47" s="8"/>
      <c r="H47" s="8"/>
      <c r="I47" s="8"/>
      <c r="J47" s="8"/>
      <c r="K47" s="8"/>
      <c r="L47" s="8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30" ht="19" customHeight="1" x14ac:dyDescent="0.35">
      <c r="A48" s="5"/>
      <c r="B48" s="100"/>
      <c r="C48" s="5"/>
      <c r="D48" s="5"/>
      <c r="E48" s="8"/>
      <c r="F48" s="11"/>
      <c r="G48" s="8"/>
      <c r="H48" s="8"/>
      <c r="I48" s="8"/>
      <c r="J48" s="8"/>
      <c r="K48" s="8"/>
      <c r="L48" s="8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7" ht="19" customHeight="1" x14ac:dyDescent="0.35">
      <c r="A49" s="5"/>
      <c r="B49" s="100"/>
      <c r="C49" s="5"/>
      <c r="D49" s="5"/>
      <c r="E49" s="8"/>
      <c r="F49" s="11"/>
      <c r="G49" s="8"/>
      <c r="H49" s="8"/>
      <c r="I49" s="8"/>
      <c r="J49" s="8"/>
      <c r="K49" s="8"/>
      <c r="L49" s="8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7" s="59" customFormat="1" ht="19" customHeight="1" x14ac:dyDescent="0.5">
      <c r="A50" s="6"/>
      <c r="B50" s="100"/>
      <c r="C50" s="6"/>
      <c r="D50" s="6"/>
      <c r="E50" s="97"/>
      <c r="F50" s="98"/>
      <c r="G50" s="97"/>
      <c r="H50" s="97"/>
      <c r="I50" s="97"/>
      <c r="J50" s="8"/>
      <c r="K50" s="8"/>
      <c r="L50" s="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7" s="59" customFormat="1" ht="19" customHeight="1" x14ac:dyDescent="0.5">
      <c r="A51" s="6"/>
      <c r="B51" s="100"/>
      <c r="C51" s="6"/>
      <c r="D51" s="6"/>
      <c r="E51" s="97"/>
      <c r="F51" s="98"/>
      <c r="G51" s="97"/>
      <c r="H51" s="97"/>
      <c r="I51" s="97"/>
      <c r="J51" s="8"/>
      <c r="K51" s="8"/>
      <c r="L51" s="8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7" ht="19" customHeight="1" x14ac:dyDescent="0.35">
      <c r="A52" s="5"/>
      <c r="B52" s="100"/>
      <c r="C52" s="5"/>
      <c r="D52" s="5"/>
      <c r="E52" s="8"/>
      <c r="F52" s="11"/>
      <c r="G52" s="8"/>
      <c r="H52" s="8"/>
      <c r="I52" s="8"/>
      <c r="J52" s="8"/>
      <c r="K52" s="8"/>
      <c r="L52" s="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7" ht="19" customHeight="1" x14ac:dyDescent="0.35">
      <c r="A53" s="5"/>
      <c r="B53" s="100"/>
      <c r="C53" s="5"/>
      <c r="D53" s="5"/>
      <c r="E53" s="8"/>
      <c r="F53" s="11"/>
      <c r="G53" s="8"/>
      <c r="H53" s="8"/>
      <c r="I53" s="8"/>
      <c r="J53" s="8"/>
      <c r="K53" s="8"/>
      <c r="L53" s="8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9" customHeight="1" x14ac:dyDescent="0.35">
      <c r="A54" s="5"/>
      <c r="B54" s="28"/>
      <c r="C54" s="5"/>
      <c r="D54" s="5"/>
      <c r="E54" s="8"/>
      <c r="F54" s="11"/>
      <c r="G54" s="8"/>
      <c r="H54" s="8"/>
      <c r="I54" s="8"/>
      <c r="J54" s="8"/>
      <c r="K54" s="8"/>
      <c r="L54" s="8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9" customHeight="1" x14ac:dyDescent="0.35">
      <c r="A55" s="5"/>
      <c r="B55" s="28"/>
      <c r="C55" s="5"/>
      <c r="D55" s="5"/>
      <c r="E55" s="8"/>
      <c r="F55" s="11"/>
      <c r="G55" s="8"/>
      <c r="H55" s="8"/>
      <c r="I55" s="8"/>
      <c r="J55" s="8"/>
      <c r="K55" s="8"/>
      <c r="L55" s="8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9" customHeight="1" x14ac:dyDescent="0.35">
      <c r="A56" s="5"/>
      <c r="B56" s="5"/>
      <c r="C56" s="5"/>
      <c r="D56" s="5"/>
      <c r="E56" s="8"/>
      <c r="F56" s="11"/>
      <c r="G56" s="8"/>
      <c r="H56" s="8"/>
      <c r="I56" s="8"/>
      <c r="J56" s="8"/>
      <c r="K56" s="8"/>
      <c r="L56" s="8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9" customHeight="1" x14ac:dyDescent="0.35">
      <c r="A57" s="5"/>
      <c r="B57" s="5"/>
      <c r="C57" s="5"/>
      <c r="D57" s="5"/>
      <c r="E57" s="8"/>
      <c r="F57" s="11"/>
      <c r="G57" s="8"/>
      <c r="H57" s="8"/>
      <c r="I57" s="8"/>
      <c r="J57" s="8"/>
      <c r="K57" s="8"/>
      <c r="L57" s="8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9" customHeight="1" x14ac:dyDescent="0.35">
      <c r="A58" s="5"/>
      <c r="B58" s="5"/>
      <c r="C58" s="5"/>
      <c r="D58" s="5"/>
      <c r="E58" s="8"/>
      <c r="F58" s="11"/>
      <c r="G58" s="8"/>
      <c r="H58" s="8"/>
      <c r="I58" s="8"/>
      <c r="J58" s="8"/>
      <c r="K58" s="8"/>
      <c r="L58" s="8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9" customHeight="1" x14ac:dyDescent="0.35">
      <c r="A59" s="5"/>
      <c r="B59" s="5"/>
      <c r="C59" s="5"/>
      <c r="D59" s="5"/>
      <c r="E59" s="8"/>
      <c r="F59" s="11"/>
      <c r="G59" s="8"/>
      <c r="H59" s="8"/>
      <c r="I59" s="8"/>
      <c r="J59" s="8"/>
      <c r="K59" s="8"/>
      <c r="L59" s="8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9" customHeight="1" x14ac:dyDescent="0.35">
      <c r="A60" s="5"/>
      <c r="B60" s="5"/>
      <c r="C60" s="5"/>
      <c r="D60" s="5"/>
      <c r="E60" s="8"/>
      <c r="F60" s="11"/>
      <c r="G60" s="8"/>
      <c r="H60" s="8"/>
      <c r="I60" s="8"/>
      <c r="J60" s="8"/>
      <c r="K60" s="8"/>
      <c r="L60" s="8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9" customHeight="1" x14ac:dyDescent="0.35">
      <c r="A61" s="5"/>
      <c r="B61" s="5"/>
      <c r="C61" s="5"/>
      <c r="D61" s="5"/>
      <c r="E61" s="8"/>
      <c r="F61" s="11"/>
      <c r="G61" s="8"/>
      <c r="H61" s="8"/>
      <c r="I61" s="8"/>
      <c r="J61" s="8"/>
      <c r="K61" s="8"/>
      <c r="L61" s="8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9" customHeight="1" x14ac:dyDescent="0.35">
      <c r="A62" s="5"/>
      <c r="B62" s="5"/>
      <c r="C62" s="5"/>
      <c r="D62" s="5"/>
      <c r="E62" s="8"/>
      <c r="F62" s="11"/>
      <c r="G62" s="8"/>
      <c r="H62" s="8"/>
      <c r="I62" s="8"/>
      <c r="J62" s="8"/>
      <c r="K62" s="8"/>
      <c r="L62" s="8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9" customHeight="1" x14ac:dyDescent="0.35">
      <c r="A63" s="5"/>
      <c r="B63" s="5"/>
      <c r="C63" s="5"/>
      <c r="D63" s="5"/>
      <c r="E63" s="8"/>
      <c r="F63" s="11"/>
      <c r="G63" s="8"/>
      <c r="H63" s="8"/>
      <c r="I63" s="8"/>
      <c r="J63" s="8"/>
      <c r="K63" s="8"/>
      <c r="L63" s="8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9" customHeight="1" x14ac:dyDescent="0.35">
      <c r="A64" s="5"/>
      <c r="B64" s="5"/>
      <c r="C64" s="5"/>
      <c r="D64" s="5"/>
      <c r="E64" s="8"/>
      <c r="F64" s="11"/>
      <c r="G64" s="8"/>
      <c r="H64" s="8"/>
      <c r="I64" s="8"/>
      <c r="J64" s="8"/>
      <c r="K64" s="8"/>
      <c r="L64" s="8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9" customHeight="1" x14ac:dyDescent="0.35">
      <c r="A65" s="5"/>
      <c r="B65" s="5"/>
      <c r="C65" s="5"/>
      <c r="D65" s="5"/>
      <c r="E65" s="8"/>
      <c r="F65" s="11"/>
      <c r="G65" s="8"/>
      <c r="H65" s="8"/>
      <c r="I65" s="8"/>
      <c r="J65" s="8"/>
      <c r="K65" s="8"/>
      <c r="L65" s="8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8"/>
      <c r="K66" s="8"/>
      <c r="L66" s="8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8"/>
      <c r="K67" s="8"/>
      <c r="L67" s="8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8"/>
      <c r="K68" s="8"/>
      <c r="L68" s="8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8"/>
      <c r="K69" s="8"/>
      <c r="L69" s="8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8"/>
      <c r="K70" s="8"/>
      <c r="L70" s="8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8"/>
      <c r="K71" s="8"/>
      <c r="L71" s="8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8"/>
      <c r="K72" s="8"/>
      <c r="L72" s="8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8"/>
      <c r="K73" s="8"/>
      <c r="L73" s="8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8"/>
      <c r="K74" s="8"/>
      <c r="L74" s="8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8"/>
      <c r="K75" s="8"/>
      <c r="L75" s="8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8"/>
      <c r="K76" s="8"/>
      <c r="L76" s="8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8"/>
      <c r="K77" s="8"/>
      <c r="L77" s="8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8"/>
      <c r="K78" s="8"/>
      <c r="L78" s="8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8"/>
      <c r="K79" s="8"/>
      <c r="L79" s="8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8"/>
      <c r="K80" s="8"/>
      <c r="L80" s="8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8"/>
      <c r="K81" s="8"/>
      <c r="L81" s="8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8"/>
      <c r="K82" s="8"/>
      <c r="L82" s="8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8"/>
      <c r="K83" s="8"/>
      <c r="L83" s="8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8"/>
      <c r="K84" s="8"/>
      <c r="L84" s="8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8"/>
      <c r="K85" s="8"/>
      <c r="L85" s="8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8"/>
      <c r="K86" s="8"/>
      <c r="L86" s="8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8"/>
      <c r="K87" s="8"/>
      <c r="L87" s="8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8"/>
      <c r="K88" s="8"/>
      <c r="L88" s="8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8"/>
      <c r="K89" s="8"/>
      <c r="L89" s="8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8"/>
      <c r="K90" s="8"/>
      <c r="L90" s="8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8"/>
      <c r="K91" s="8"/>
      <c r="L91" s="8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8"/>
      <c r="K92" s="8"/>
      <c r="L92" s="8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8"/>
      <c r="K93" s="8"/>
      <c r="L93" s="8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8"/>
      <c r="K94" s="8"/>
      <c r="L94" s="8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8"/>
      <c r="K95" s="8"/>
      <c r="L95" s="8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8"/>
      <c r="K96" s="8"/>
      <c r="L96" s="8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8"/>
      <c r="K97" s="8"/>
      <c r="L97" s="8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8"/>
      <c r="K98" s="8"/>
      <c r="L98" s="8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8"/>
      <c r="K99" s="8"/>
      <c r="L99" s="8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8"/>
      <c r="K100" s="8"/>
      <c r="L100" s="8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8"/>
      <c r="K101" s="8"/>
      <c r="L101" s="8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8"/>
      <c r="K102" s="8"/>
      <c r="L102" s="8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8"/>
      <c r="K103" s="8"/>
      <c r="L103" s="8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8"/>
      <c r="K104" s="8"/>
      <c r="L104" s="8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8"/>
      <c r="K105" s="8"/>
      <c r="L105" s="8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8"/>
      <c r="K106" s="8"/>
      <c r="L106" s="8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8"/>
      <c r="K107" s="8"/>
      <c r="L107" s="8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8"/>
      <c r="K108" s="8"/>
      <c r="L108" s="8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8"/>
      <c r="K109" s="8"/>
      <c r="L109" s="8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8"/>
      <c r="K110" s="8"/>
      <c r="L110" s="8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8"/>
      <c r="K111" s="8"/>
      <c r="L111" s="8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8"/>
      <c r="K112" s="8"/>
      <c r="L112" s="8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8"/>
      <c r="K113" s="8"/>
      <c r="L113" s="8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8"/>
      <c r="K114" s="8"/>
      <c r="L114" s="8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8"/>
      <c r="K115" s="8"/>
      <c r="L115" s="8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8"/>
      <c r="K116" s="8"/>
      <c r="L116" s="8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8"/>
      <c r="K117" s="8"/>
      <c r="L117" s="8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8"/>
      <c r="K118" s="8"/>
      <c r="L118" s="8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8"/>
      <c r="K119" s="8"/>
      <c r="L119" s="8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8"/>
      <c r="K120" s="8"/>
      <c r="L120" s="8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8"/>
      <c r="K121" s="8"/>
      <c r="L121" s="8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8"/>
      <c r="K122" s="8"/>
      <c r="L122" s="8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8"/>
      <c r="K123" s="8"/>
      <c r="L123" s="8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8"/>
      <c r="K124" s="8"/>
      <c r="L124" s="8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8"/>
      <c r="K125" s="8"/>
      <c r="L125" s="8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8"/>
      <c r="K126" s="8"/>
      <c r="L126" s="8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8"/>
      <c r="K127" s="8"/>
      <c r="L127" s="8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8"/>
      <c r="K128" s="8"/>
      <c r="L128" s="8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8"/>
      <c r="K129" s="8"/>
      <c r="L129" s="8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8"/>
      <c r="K130" s="8"/>
      <c r="L130" s="8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8"/>
      <c r="K131" s="8"/>
      <c r="L131" s="8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8"/>
      <c r="K132" s="8"/>
      <c r="L132" s="8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8"/>
      <c r="K133" s="8"/>
      <c r="L133" s="8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8"/>
      <c r="K134" s="8"/>
      <c r="L134" s="8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8"/>
      <c r="K135" s="8"/>
      <c r="L135" s="8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8"/>
      <c r="K136" s="8"/>
      <c r="L136" s="8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8"/>
      <c r="K137" s="8"/>
      <c r="L137" s="8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8"/>
      <c r="K138" s="8"/>
      <c r="L138" s="8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8"/>
      <c r="K139" s="8"/>
      <c r="L139" s="8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8"/>
      <c r="K140" s="8"/>
      <c r="L140" s="8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8"/>
      <c r="K141" s="8"/>
      <c r="L141" s="8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8"/>
      <c r="K142" s="8"/>
      <c r="L142" s="8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8"/>
      <c r="K143" s="8"/>
      <c r="L143" s="8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8"/>
      <c r="K144" s="8"/>
      <c r="L144" s="8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8"/>
      <c r="K145" s="8"/>
      <c r="L145" s="8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8"/>
      <c r="K146" s="8"/>
      <c r="L146" s="8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8"/>
      <c r="K147" s="8"/>
      <c r="L147" s="8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8"/>
      <c r="K148" s="8"/>
      <c r="L148" s="8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8"/>
      <c r="K149" s="8"/>
      <c r="L149" s="8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8"/>
      <c r="K150" s="8"/>
      <c r="L150" s="8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8"/>
      <c r="K151" s="8"/>
      <c r="L151" s="8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8"/>
      <c r="K152" s="8"/>
      <c r="L152" s="8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8"/>
      <c r="K153" s="8"/>
      <c r="L153" s="8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8"/>
      <c r="K154" s="8"/>
      <c r="L154" s="8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8"/>
      <c r="K155" s="8"/>
      <c r="L155" s="8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8"/>
      <c r="K156" s="8"/>
      <c r="L156" s="8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8"/>
      <c r="K157" s="8"/>
      <c r="L157" s="8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8"/>
      <c r="K158" s="8"/>
      <c r="L158" s="8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8"/>
      <c r="K159" s="8"/>
      <c r="L159" s="8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8"/>
      <c r="K160" s="8"/>
      <c r="L160" s="8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8"/>
      <c r="K161" s="8"/>
      <c r="L161" s="8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8"/>
      <c r="K162" s="8"/>
      <c r="L162" s="8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8"/>
      <c r="K163" s="8"/>
      <c r="L163" s="8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8"/>
      <c r="K164" s="8"/>
      <c r="L164" s="8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8"/>
      <c r="K165" s="8"/>
      <c r="L165" s="8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8"/>
      <c r="K166" s="8"/>
      <c r="L166" s="8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8"/>
      <c r="K167" s="8"/>
      <c r="L167" s="8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8"/>
      <c r="K168" s="8"/>
      <c r="L168" s="8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8"/>
      <c r="K169" s="8"/>
      <c r="L169" s="8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8"/>
      <c r="K170" s="8"/>
      <c r="L170" s="8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8"/>
      <c r="K171" s="8"/>
      <c r="L171" s="8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8"/>
      <c r="K172" s="8"/>
      <c r="L172" s="8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8"/>
      <c r="K173" s="8"/>
      <c r="L173" s="8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8"/>
      <c r="K174" s="8"/>
      <c r="L174" s="8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8"/>
      <c r="K175" s="8"/>
      <c r="L175" s="8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8"/>
      <c r="K176" s="8"/>
      <c r="L176" s="8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8"/>
      <c r="K177" s="8"/>
      <c r="L177" s="8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8"/>
      <c r="K178" s="8"/>
      <c r="L178" s="8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8"/>
      <c r="K179" s="8"/>
      <c r="L179" s="8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8"/>
      <c r="K180" s="8"/>
      <c r="L180" s="8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8"/>
      <c r="K181" s="8"/>
      <c r="L181" s="8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8"/>
      <c r="K182" s="8"/>
      <c r="L182" s="8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8"/>
      <c r="K183" s="8"/>
      <c r="L183" s="8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8"/>
      <c r="K184" s="8"/>
      <c r="L184" s="8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8"/>
      <c r="K185" s="8"/>
      <c r="L185" s="8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8"/>
      <c r="K186" s="8"/>
      <c r="L186" s="8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8"/>
      <c r="K187" s="8"/>
      <c r="L187" s="8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8"/>
      <c r="K188" s="8"/>
      <c r="L188" s="8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8"/>
      <c r="K189" s="8"/>
      <c r="L189" s="8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8"/>
      <c r="K190" s="8"/>
      <c r="L190" s="8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8"/>
      <c r="K191" s="8"/>
      <c r="L191" s="8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8"/>
      <c r="K192" s="8"/>
      <c r="L192" s="8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8"/>
      <c r="K193" s="8"/>
      <c r="L193" s="8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8"/>
      <c r="K194" s="8"/>
      <c r="L194" s="8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8"/>
      <c r="K195" s="8"/>
      <c r="L195" s="8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8"/>
      <c r="K196" s="8"/>
      <c r="L196" s="8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8"/>
      <c r="K197" s="8"/>
      <c r="L197" s="8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8"/>
      <c r="K198" s="8"/>
      <c r="L198" s="8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8"/>
      <c r="K199" s="8"/>
      <c r="L199" s="8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8"/>
      <c r="K200" s="8"/>
      <c r="L200" s="8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8"/>
      <c r="K201" s="8"/>
      <c r="L201" s="8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8"/>
      <c r="K202" s="8"/>
      <c r="L202" s="8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8"/>
      <c r="K203" s="8"/>
      <c r="L203" s="8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8"/>
      <c r="K204" s="8"/>
      <c r="L204" s="8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8"/>
      <c r="K205" s="8"/>
      <c r="L205" s="8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8"/>
      <c r="K206" s="8"/>
      <c r="L206" s="8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8"/>
      <c r="K207" s="8"/>
      <c r="L207" s="8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8"/>
      <c r="K208" s="8"/>
      <c r="L208" s="8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8"/>
      <c r="K209" s="8"/>
      <c r="L209" s="8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8"/>
      <c r="K210" s="8"/>
      <c r="L210" s="8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8"/>
      <c r="K211" s="8"/>
      <c r="L211" s="8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8"/>
      <c r="K212" s="8"/>
      <c r="L212" s="8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8"/>
      <c r="K213" s="8"/>
      <c r="L213" s="8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8"/>
      <c r="K214" s="8"/>
      <c r="L214" s="8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8"/>
      <c r="K215" s="8"/>
      <c r="L215" s="8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8"/>
      <c r="K216" s="8"/>
      <c r="L216" s="8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8"/>
      <c r="K217" s="8"/>
      <c r="L217" s="8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8"/>
      <c r="K218" s="8"/>
      <c r="L218" s="8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8"/>
      <c r="K219" s="8"/>
      <c r="L219" s="8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8"/>
      <c r="K220" s="8"/>
      <c r="L220" s="8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8"/>
      <c r="K221" s="8"/>
      <c r="L221" s="8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8"/>
      <c r="K222" s="8"/>
      <c r="L222" s="8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8"/>
      <c r="K223" s="8"/>
      <c r="L223" s="8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8"/>
      <c r="K224" s="8"/>
      <c r="L224" s="8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8"/>
      <c r="K225" s="8"/>
      <c r="L225" s="8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8"/>
      <c r="K226" s="8"/>
      <c r="L226" s="8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8"/>
      <c r="K227" s="8"/>
      <c r="L227" s="8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8"/>
      <c r="K228" s="8"/>
      <c r="L228" s="8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8"/>
      <c r="K229" s="8"/>
      <c r="L229" s="8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8"/>
      <c r="K230" s="8"/>
      <c r="L230" s="8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8"/>
      <c r="K231" s="8"/>
      <c r="L231" s="8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8"/>
      <c r="K232" s="8"/>
      <c r="L232" s="8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8"/>
      <c r="K233" s="8"/>
      <c r="L233" s="8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8"/>
      <c r="K234" s="8"/>
      <c r="L234" s="8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8"/>
      <c r="K235" s="8"/>
      <c r="L235" s="8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8"/>
      <c r="K236" s="8"/>
      <c r="L236" s="8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8"/>
      <c r="K237" s="8"/>
      <c r="L237" s="8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8"/>
      <c r="K238" s="8"/>
      <c r="L238" s="8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8"/>
      <c r="K239" s="8"/>
      <c r="L239" s="8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8"/>
      <c r="K240" s="8"/>
      <c r="L240" s="8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8"/>
      <c r="K241" s="8"/>
      <c r="L241" s="8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8"/>
      <c r="K242" s="8"/>
      <c r="L242" s="8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8"/>
      <c r="K243" s="8"/>
      <c r="L243" s="8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8"/>
      <c r="K244" s="8"/>
      <c r="L244" s="8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8"/>
      <c r="K245" s="8"/>
      <c r="L245" s="8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8"/>
      <c r="K246" s="8"/>
      <c r="L246" s="8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8"/>
      <c r="K247" s="8"/>
      <c r="L247" s="8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8"/>
      <c r="K248" s="8"/>
      <c r="L248" s="8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8"/>
      <c r="K249" s="8"/>
      <c r="L249" s="8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8"/>
      <c r="K250" s="8"/>
      <c r="L250" s="8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8"/>
      <c r="K251" s="8"/>
      <c r="L251" s="8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8"/>
      <c r="K252" s="8"/>
      <c r="L252" s="8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8"/>
      <c r="K253" s="8"/>
      <c r="L253" s="8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8"/>
      <c r="K254" s="8"/>
      <c r="L254" s="8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8"/>
      <c r="K255" s="8"/>
      <c r="L255" s="8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8"/>
      <c r="K256" s="8"/>
      <c r="L256" s="8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8"/>
      <c r="K257" s="8"/>
      <c r="L257" s="8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8"/>
      <c r="K258" s="8"/>
      <c r="L258" s="8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8"/>
      <c r="K259" s="8"/>
      <c r="L259" s="8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8"/>
      <c r="K260" s="8"/>
      <c r="L260" s="8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8"/>
      <c r="K261" s="8"/>
      <c r="L261" s="8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8"/>
      <c r="K262" s="8"/>
      <c r="L262" s="8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8"/>
      <c r="K263" s="8"/>
      <c r="L263" s="8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8"/>
      <c r="K264" s="8"/>
      <c r="L264" s="8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8"/>
      <c r="K265" s="8"/>
      <c r="L265" s="8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8"/>
      <c r="K266" s="8"/>
      <c r="L266" s="8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8"/>
      <c r="K267" s="8"/>
      <c r="L267" s="8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8"/>
      <c r="K268" s="8"/>
      <c r="L268" s="8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8"/>
      <c r="K269" s="8"/>
      <c r="L269" s="8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8"/>
      <c r="K270" s="8"/>
      <c r="L270" s="8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8"/>
      <c r="K271" s="8"/>
      <c r="L271" s="8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8"/>
      <c r="K272" s="8"/>
      <c r="L272" s="8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8"/>
      <c r="K273" s="8"/>
      <c r="L273" s="8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8"/>
      <c r="K274" s="8"/>
      <c r="L274" s="8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8"/>
      <c r="K275" s="8"/>
      <c r="L275" s="8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8"/>
      <c r="K276" s="8"/>
      <c r="L276" s="8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8"/>
      <c r="K277" s="8"/>
      <c r="L277" s="8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8"/>
      <c r="K278" s="8"/>
      <c r="L278" s="8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8"/>
      <c r="K279" s="8"/>
      <c r="L279" s="8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8"/>
      <c r="K280" s="8"/>
      <c r="L280" s="8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8"/>
      <c r="K281" s="8"/>
      <c r="L281" s="8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8"/>
      <c r="K282" s="8"/>
      <c r="L282" s="8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8"/>
      <c r="K283" s="8"/>
      <c r="L283" s="8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8"/>
      <c r="K284" s="8"/>
      <c r="L284" s="8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8"/>
      <c r="K285" s="8"/>
      <c r="L285" s="8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8"/>
      <c r="K286" s="8"/>
      <c r="L286" s="8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8"/>
      <c r="K287" s="8"/>
      <c r="L287" s="8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8"/>
      <c r="K288" s="8"/>
      <c r="L288" s="8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8"/>
      <c r="K289" s="8"/>
      <c r="L289" s="8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8"/>
      <c r="K290" s="8"/>
      <c r="L290" s="8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8"/>
      <c r="K291" s="8"/>
      <c r="L291" s="8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8"/>
      <c r="K292" s="8"/>
      <c r="L292" s="8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8"/>
      <c r="K293" s="8"/>
      <c r="L293" s="8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8"/>
      <c r="K294" s="8"/>
      <c r="L294" s="8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8"/>
      <c r="K295" s="8"/>
      <c r="L295" s="8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8"/>
      <c r="K296" s="8"/>
      <c r="L296" s="8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8"/>
      <c r="K297" s="8"/>
      <c r="L297" s="8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8"/>
      <c r="K298" s="8"/>
      <c r="L298" s="8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8"/>
      <c r="K299" s="8"/>
      <c r="L299" s="8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8"/>
      <c r="K300" s="8"/>
      <c r="L300" s="8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8"/>
      <c r="K301" s="8"/>
      <c r="L301" s="8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8"/>
      <c r="K302" s="8"/>
      <c r="L302" s="8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8"/>
      <c r="K303" s="8"/>
      <c r="L303" s="8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8"/>
      <c r="K304" s="8"/>
      <c r="L304" s="8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8"/>
      <c r="K305" s="8"/>
      <c r="L305" s="8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8"/>
      <c r="K306" s="8"/>
      <c r="L306" s="8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8"/>
      <c r="K307" s="8"/>
      <c r="L307" s="8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8"/>
      <c r="K308" s="8"/>
      <c r="L308" s="8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8"/>
      <c r="K309" s="8"/>
      <c r="L309" s="8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8"/>
      <c r="K310" s="8"/>
      <c r="L310" s="8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8"/>
      <c r="K311" s="8"/>
      <c r="L311" s="8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8"/>
      <c r="K312" s="8"/>
      <c r="L312" s="8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8"/>
      <c r="K313" s="8"/>
      <c r="L313" s="8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8"/>
      <c r="K314" s="8"/>
      <c r="L314" s="8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8"/>
      <c r="K315" s="8"/>
      <c r="L315" s="8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8"/>
      <c r="K316" s="8"/>
      <c r="L316" s="8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8"/>
      <c r="K317" s="8"/>
      <c r="L317" s="8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8"/>
      <c r="K318" s="8"/>
      <c r="L318" s="8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8"/>
      <c r="K319" s="8"/>
      <c r="L319" s="8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8"/>
      <c r="K320" s="8"/>
      <c r="L320" s="8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8"/>
      <c r="K321" s="8"/>
      <c r="L321" s="8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8"/>
      <c r="K322" s="8"/>
      <c r="L322" s="8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8"/>
      <c r="K323" s="8"/>
      <c r="L323" s="8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8"/>
      <c r="K324" s="8"/>
      <c r="L324" s="8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8"/>
      <c r="K325" s="8"/>
      <c r="L325" s="8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8"/>
      <c r="K326" s="8"/>
      <c r="L326" s="8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8"/>
      <c r="K327" s="8"/>
      <c r="L327" s="8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8"/>
      <c r="K328" s="8"/>
      <c r="L328" s="8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8"/>
      <c r="K329" s="8"/>
      <c r="L329" s="8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8"/>
      <c r="K330" s="8"/>
      <c r="L330" s="8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8"/>
      <c r="K331" s="8"/>
      <c r="L331" s="8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8"/>
      <c r="K332" s="8"/>
      <c r="L332" s="8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8"/>
      <c r="K333" s="8"/>
      <c r="L333" s="8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8"/>
      <c r="K334" s="8"/>
      <c r="L334" s="8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8"/>
      <c r="K335" s="8"/>
      <c r="L335" s="8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8"/>
      <c r="K336" s="8"/>
      <c r="L336" s="8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8"/>
      <c r="K337" s="8"/>
      <c r="L337" s="8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8"/>
      <c r="K338" s="8"/>
      <c r="L338" s="8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8"/>
      <c r="K339" s="8"/>
      <c r="L339" s="8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8"/>
      <c r="K340" s="8"/>
      <c r="L340" s="8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8"/>
      <c r="K341" s="8"/>
      <c r="L341" s="8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8"/>
      <c r="K342" s="8"/>
      <c r="L342" s="8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8"/>
      <c r="K343" s="8"/>
      <c r="L343" s="8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8"/>
      <c r="K344" s="8"/>
      <c r="L344" s="8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8"/>
      <c r="K345" s="8"/>
      <c r="L345" s="8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8"/>
      <c r="K346" s="8"/>
      <c r="L346" s="8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8"/>
      <c r="K347" s="8"/>
      <c r="L347" s="8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8"/>
      <c r="K348" s="8"/>
      <c r="L348" s="8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8"/>
      <c r="K349" s="8"/>
      <c r="L349" s="8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8"/>
      <c r="K350" s="8"/>
      <c r="L350" s="8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8"/>
      <c r="K351" s="8"/>
      <c r="L351" s="8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8"/>
      <c r="K352" s="8"/>
      <c r="L352" s="8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8"/>
      <c r="K353" s="8"/>
      <c r="L353" s="8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8"/>
      <c r="K354" s="8"/>
      <c r="L354" s="8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8"/>
      <c r="K355" s="8"/>
      <c r="L355" s="8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8"/>
      <c r="K356" s="8"/>
      <c r="L356" s="8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8"/>
      <c r="K357" s="8"/>
      <c r="L357" s="8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8"/>
      <c r="K358" s="8"/>
      <c r="L358" s="8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8"/>
      <c r="K359" s="8"/>
      <c r="L359" s="8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8"/>
      <c r="K360" s="8"/>
      <c r="L360" s="8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8"/>
      <c r="K361" s="8"/>
      <c r="L361" s="8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8"/>
      <c r="K362" s="8"/>
      <c r="L362" s="8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8"/>
      <c r="K363" s="8"/>
      <c r="L363" s="8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8"/>
      <c r="K364" s="8"/>
      <c r="L364" s="8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8"/>
      <c r="K365" s="8"/>
      <c r="L365" s="8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8"/>
      <c r="K366" s="8"/>
      <c r="L366" s="8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8"/>
      <c r="K367" s="8"/>
      <c r="L367" s="8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8"/>
      <c r="K368" s="8"/>
      <c r="L368" s="8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8"/>
      <c r="K369" s="8"/>
      <c r="L369" s="8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8"/>
      <c r="K370" s="8"/>
      <c r="L370" s="8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8"/>
      <c r="K371" s="8"/>
      <c r="L371" s="8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8"/>
      <c r="K372" s="8"/>
      <c r="L372" s="8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8"/>
      <c r="K373" s="8"/>
      <c r="L373" s="8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8"/>
      <c r="K374" s="8"/>
      <c r="L374" s="8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8"/>
      <c r="K375" s="8"/>
      <c r="L375" s="8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8"/>
      <c r="K376" s="8"/>
      <c r="L376" s="8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8"/>
      <c r="K377" s="8"/>
      <c r="L377" s="8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8"/>
      <c r="K378" s="8"/>
      <c r="L378" s="8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8"/>
      <c r="K379" s="8"/>
      <c r="L379" s="8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8"/>
      <c r="K380" s="8"/>
      <c r="L380" s="8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8"/>
      <c r="K381" s="8"/>
      <c r="L381" s="8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8"/>
      <c r="K382" s="8"/>
      <c r="L382" s="8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8"/>
      <c r="K383" s="8"/>
      <c r="L383" s="8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8"/>
      <c r="K384" s="8"/>
      <c r="L384" s="8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8"/>
      <c r="K385" s="8"/>
      <c r="L385" s="8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8"/>
      <c r="K386" s="8"/>
      <c r="L386" s="8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8"/>
      <c r="K387" s="8"/>
      <c r="L387" s="8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8"/>
      <c r="K388" s="8"/>
      <c r="L388" s="8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8"/>
      <c r="K389" s="8"/>
      <c r="L389" s="8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8"/>
      <c r="K390" s="8"/>
      <c r="L390" s="8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8"/>
      <c r="K391" s="8"/>
      <c r="L391" s="8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8"/>
      <c r="K392" s="8"/>
      <c r="L392" s="8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8"/>
      <c r="K393" s="8"/>
      <c r="L393" s="8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8"/>
      <c r="K394" s="8"/>
      <c r="L394" s="8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8"/>
      <c r="K395" s="8"/>
      <c r="L395" s="8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8"/>
      <c r="K396" s="8"/>
      <c r="L396" s="8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8"/>
      <c r="K397" s="8"/>
      <c r="L397" s="8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8"/>
      <c r="K398" s="8"/>
      <c r="L398" s="8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8"/>
      <c r="K399" s="8"/>
      <c r="L399" s="8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8"/>
      <c r="K400" s="8"/>
      <c r="L400" s="8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8"/>
      <c r="K401" s="8"/>
      <c r="L401" s="8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8"/>
      <c r="K402" s="8"/>
      <c r="L402" s="8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8"/>
      <c r="K403" s="8"/>
      <c r="L403" s="8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8"/>
      <c r="K404" s="8"/>
      <c r="L404" s="8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8"/>
      <c r="K405" s="8"/>
      <c r="L405" s="8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8"/>
      <c r="K406" s="8"/>
      <c r="L406" s="8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8"/>
      <c r="K407" s="8"/>
      <c r="L407" s="8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8"/>
      <c r="K408" s="8"/>
      <c r="L408" s="8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8"/>
      <c r="K409" s="8"/>
      <c r="L409" s="8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8"/>
      <c r="K410" s="8"/>
      <c r="L410" s="8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8"/>
      <c r="K411" s="8"/>
      <c r="L411" s="8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8"/>
      <c r="K412" s="8"/>
      <c r="L412" s="8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8"/>
      <c r="K413" s="8"/>
      <c r="L413" s="8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8"/>
      <c r="K414" s="8"/>
      <c r="L414" s="8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8"/>
      <c r="K415" s="8"/>
      <c r="L415" s="8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8"/>
      <c r="K416" s="8"/>
      <c r="L416" s="8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8"/>
      <c r="K417" s="8"/>
      <c r="L417" s="8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8"/>
      <c r="K418" s="8"/>
      <c r="L418" s="8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8"/>
      <c r="K419" s="8"/>
      <c r="L419" s="8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8"/>
      <c r="K420" s="8"/>
      <c r="L420" s="8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8"/>
      <c r="K421" s="8"/>
      <c r="L421" s="8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8"/>
      <c r="K422" s="8"/>
      <c r="L422" s="8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8"/>
      <c r="K423" s="8"/>
      <c r="L423" s="8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8"/>
      <c r="K424" s="8"/>
      <c r="L424" s="8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8"/>
      <c r="K425" s="8"/>
      <c r="L425" s="8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8"/>
      <c r="K426" s="8"/>
      <c r="L426" s="8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8"/>
      <c r="K427" s="8"/>
      <c r="L427" s="8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8"/>
      <c r="K428" s="8"/>
      <c r="L428" s="8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8"/>
      <c r="K429" s="8"/>
      <c r="L429" s="8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8"/>
      <c r="K430" s="8"/>
      <c r="L430" s="8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8"/>
      <c r="K431" s="8"/>
      <c r="L431" s="8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8"/>
      <c r="K432" s="8"/>
      <c r="L432" s="8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8"/>
      <c r="K433" s="8"/>
      <c r="L433" s="8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8"/>
      <c r="K434" s="8"/>
      <c r="L434" s="8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8"/>
      <c r="K435" s="8"/>
      <c r="L435" s="8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8"/>
      <c r="K436" s="8"/>
      <c r="L436" s="8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8"/>
      <c r="K437" s="8"/>
      <c r="L437" s="8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8"/>
      <c r="K438" s="8"/>
      <c r="L438" s="8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8"/>
      <c r="K439" s="8"/>
      <c r="L439" s="8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8"/>
      <c r="K440" s="8"/>
      <c r="L440" s="8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8"/>
      <c r="K441" s="8"/>
      <c r="L441" s="8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8"/>
      <c r="K442" s="8"/>
      <c r="L442" s="8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8"/>
      <c r="K443" s="8"/>
      <c r="L443" s="8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8"/>
      <c r="K444" s="8"/>
      <c r="L444" s="8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8"/>
      <c r="K445" s="8"/>
      <c r="L445" s="8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8"/>
      <c r="K446" s="8"/>
      <c r="L446" s="8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8"/>
      <c r="K447" s="8"/>
      <c r="L447" s="8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8"/>
      <c r="K448" s="8"/>
      <c r="L448" s="8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8"/>
      <c r="K449" s="8"/>
      <c r="L449" s="8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8"/>
      <c r="K450" s="8"/>
      <c r="L450" s="8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8"/>
      <c r="K451" s="8"/>
      <c r="L451" s="8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8"/>
      <c r="K452" s="8"/>
      <c r="L452" s="8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8"/>
      <c r="K453" s="8"/>
      <c r="L453" s="8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8"/>
      <c r="K454" s="8"/>
      <c r="L454" s="8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8"/>
      <c r="K455" s="8"/>
      <c r="L455" s="8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8"/>
      <c r="K456" s="8"/>
      <c r="L456" s="8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8"/>
      <c r="K457" s="8"/>
      <c r="L457" s="8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8"/>
      <c r="K458" s="8"/>
      <c r="L458" s="8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8"/>
      <c r="K459" s="8"/>
      <c r="L459" s="8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8"/>
      <c r="K460" s="8"/>
      <c r="L460" s="8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8"/>
      <c r="K461" s="8"/>
      <c r="L461" s="8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8"/>
      <c r="K462" s="8"/>
      <c r="L462" s="8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8"/>
      <c r="K463" s="8"/>
      <c r="L463" s="8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8"/>
      <c r="K464" s="8"/>
      <c r="L464" s="8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8"/>
      <c r="K465" s="8"/>
      <c r="L465" s="8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8"/>
      <c r="K466" s="8"/>
      <c r="L466" s="8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8"/>
      <c r="K467" s="8"/>
      <c r="L467" s="8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8"/>
      <c r="K468" s="8"/>
      <c r="L468" s="8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8"/>
      <c r="K469" s="8"/>
      <c r="L469" s="8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8"/>
      <c r="K470" s="8"/>
      <c r="L470" s="8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8"/>
      <c r="K471" s="8"/>
      <c r="L471" s="8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8"/>
      <c r="K472" s="8"/>
      <c r="L472" s="8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8"/>
      <c r="K473" s="8"/>
      <c r="L473" s="8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8"/>
      <c r="K474" s="8"/>
      <c r="L474" s="8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8"/>
      <c r="K475" s="8"/>
      <c r="L475" s="8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8"/>
      <c r="K476" s="8"/>
      <c r="L476" s="8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8"/>
      <c r="K477" s="8"/>
      <c r="L477" s="8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8"/>
      <c r="K478" s="8"/>
      <c r="L478" s="8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8"/>
      <c r="K479" s="8"/>
      <c r="L479" s="8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8"/>
      <c r="K480" s="8"/>
      <c r="L480" s="8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8"/>
      <c r="K481" s="8"/>
      <c r="L481" s="8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8"/>
      <c r="K482" s="8"/>
      <c r="L482" s="8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8"/>
      <c r="K483" s="8"/>
      <c r="L483" s="8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8"/>
      <c r="K484" s="8"/>
      <c r="L484" s="8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8"/>
      <c r="K485" s="8"/>
      <c r="L485" s="8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8"/>
      <c r="K486" s="8"/>
      <c r="L486" s="8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8"/>
      <c r="K487" s="8"/>
      <c r="L487" s="8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8"/>
      <c r="K488" s="8"/>
      <c r="L488" s="8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8"/>
      <c r="K489" s="8"/>
      <c r="L489" s="8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8"/>
      <c r="K490" s="8"/>
      <c r="L490" s="8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8"/>
      <c r="K491" s="8"/>
      <c r="L491" s="8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8"/>
      <c r="K492" s="8"/>
      <c r="L492" s="8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8"/>
      <c r="K493" s="8"/>
      <c r="L493" s="8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8"/>
      <c r="K494" s="8"/>
      <c r="L494" s="8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8"/>
      <c r="K495" s="8"/>
      <c r="L495" s="8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8"/>
      <c r="K496" s="8"/>
      <c r="L496" s="8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8"/>
      <c r="K497" s="8"/>
      <c r="L497" s="8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8"/>
      <c r="K498" s="8"/>
      <c r="L498" s="8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8"/>
      <c r="K499" s="8"/>
      <c r="L499" s="8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8"/>
      <c r="K500" s="8"/>
      <c r="L500" s="8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8"/>
      <c r="K501" s="8"/>
      <c r="L501" s="8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8"/>
      <c r="K502" s="8"/>
      <c r="L502" s="8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8"/>
      <c r="K503" s="8"/>
      <c r="L503" s="8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8"/>
      <c r="K504" s="8"/>
      <c r="L504" s="8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8"/>
      <c r="K505" s="8"/>
      <c r="L505" s="8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8"/>
      <c r="K506" s="8"/>
      <c r="L506" s="8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8"/>
      <c r="K507" s="8"/>
      <c r="L507" s="8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8"/>
      <c r="K508" s="8"/>
      <c r="L508" s="8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8"/>
      <c r="K509" s="8"/>
      <c r="L509" s="8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8"/>
      <c r="K510" s="8"/>
      <c r="L510" s="8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8"/>
      <c r="K511" s="8"/>
      <c r="L511" s="8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8"/>
      <c r="K512" s="8"/>
      <c r="L512" s="8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8"/>
      <c r="K513" s="8"/>
      <c r="L513" s="8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8"/>
      <c r="K514" s="8"/>
      <c r="L514" s="8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8"/>
      <c r="K515" s="8"/>
      <c r="L515" s="8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8"/>
      <c r="K516" s="8"/>
      <c r="L516" s="8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8"/>
      <c r="K517" s="8"/>
      <c r="L517" s="8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8"/>
      <c r="K518" s="8"/>
      <c r="L518" s="8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8"/>
      <c r="K519" s="8"/>
      <c r="L519" s="8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8"/>
      <c r="K520" s="8"/>
      <c r="L520" s="8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8"/>
      <c r="K521" s="8"/>
      <c r="L521" s="8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8"/>
      <c r="K522" s="8"/>
      <c r="L522" s="8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8"/>
      <c r="K523" s="8"/>
      <c r="L523" s="8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8"/>
      <c r="K524" s="8"/>
      <c r="L524" s="8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8"/>
      <c r="K525" s="8"/>
      <c r="L525" s="8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8"/>
      <c r="K526" s="8"/>
      <c r="L526" s="8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8"/>
      <c r="K527" s="8"/>
      <c r="L527" s="8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8"/>
      <c r="K528" s="8"/>
      <c r="L528" s="8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8"/>
      <c r="K529" s="8"/>
      <c r="L529" s="8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8"/>
      <c r="K530" s="8"/>
      <c r="L530" s="8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8"/>
      <c r="K531" s="8"/>
      <c r="L531" s="8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8"/>
      <c r="K532" s="8"/>
      <c r="L532" s="8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8"/>
      <c r="K533" s="8"/>
      <c r="L533" s="8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8"/>
      <c r="K534" s="8"/>
      <c r="L534" s="8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8"/>
      <c r="K535" s="8"/>
      <c r="L535" s="8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8"/>
      <c r="K536" s="8"/>
      <c r="L536" s="8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8"/>
      <c r="K537" s="8"/>
      <c r="L537" s="8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8"/>
      <c r="K538" s="8"/>
      <c r="L538" s="8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8"/>
      <c r="K539" s="8"/>
      <c r="L539" s="8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8"/>
      <c r="K540" s="8"/>
      <c r="L540" s="8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8"/>
      <c r="K541" s="8"/>
      <c r="L541" s="8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8"/>
      <c r="K542" s="8"/>
      <c r="L542" s="8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8"/>
      <c r="K543" s="8"/>
      <c r="L543" s="8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8"/>
      <c r="K544" s="8"/>
      <c r="L544" s="8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8"/>
      <c r="K545" s="8"/>
      <c r="L545" s="8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8"/>
      <c r="K546" s="8"/>
      <c r="L546" s="8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8"/>
      <c r="K547" s="8"/>
      <c r="L547" s="8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8"/>
      <c r="K548" s="8"/>
      <c r="L548" s="8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8"/>
      <c r="K549" s="8"/>
      <c r="L549" s="8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8"/>
      <c r="K550" s="8"/>
      <c r="L550" s="8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8"/>
      <c r="K551" s="8"/>
      <c r="L551" s="8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8"/>
      <c r="K552" s="8"/>
      <c r="L552" s="8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8"/>
      <c r="K553" s="8"/>
      <c r="L553" s="8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8"/>
      <c r="K554" s="8"/>
      <c r="L554" s="8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8"/>
      <c r="K555" s="8"/>
      <c r="L555" s="8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8"/>
      <c r="K556" s="8"/>
      <c r="L556" s="8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8"/>
      <c r="K557" s="8"/>
      <c r="L557" s="8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8"/>
      <c r="K558" s="8"/>
      <c r="L558" s="8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8"/>
      <c r="K559" s="8"/>
      <c r="L559" s="8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8"/>
      <c r="K560" s="8"/>
      <c r="L560" s="8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8"/>
      <c r="K561" s="8"/>
      <c r="L561" s="8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8"/>
      <c r="K562" s="8"/>
      <c r="L562" s="8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8"/>
      <c r="K563" s="8"/>
      <c r="L563" s="8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8"/>
      <c r="K564" s="8"/>
      <c r="L564" s="8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8"/>
      <c r="K565" s="8"/>
      <c r="L565" s="8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8"/>
      <c r="K566" s="8"/>
      <c r="L566" s="8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8"/>
      <c r="K567" s="8"/>
      <c r="L567" s="8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8"/>
      <c r="K568" s="8"/>
      <c r="L568" s="8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8"/>
      <c r="K569" s="8"/>
      <c r="L569" s="8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8"/>
      <c r="K570" s="8"/>
      <c r="L570" s="8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8"/>
      <c r="K571" s="8"/>
      <c r="L571" s="8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8"/>
      <c r="K572" s="8"/>
      <c r="L572" s="8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8"/>
      <c r="K573" s="8"/>
      <c r="L573" s="8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8"/>
      <c r="K574" s="8"/>
      <c r="L574" s="8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8"/>
      <c r="K575" s="8"/>
      <c r="L575" s="8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8"/>
      <c r="K576" s="8"/>
      <c r="L576" s="8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8"/>
      <c r="K577" s="8"/>
      <c r="L577" s="8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8"/>
      <c r="K578" s="8"/>
      <c r="L578" s="8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8"/>
      <c r="K579" s="8"/>
      <c r="L579" s="8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8"/>
      <c r="K580" s="8"/>
      <c r="L580" s="8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8"/>
      <c r="K581" s="8"/>
      <c r="L581" s="8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8"/>
      <c r="K582" s="8"/>
      <c r="L582" s="8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8"/>
      <c r="K583" s="8"/>
      <c r="L583" s="8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8"/>
      <c r="K584" s="8"/>
      <c r="L584" s="8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8"/>
      <c r="K585" s="8"/>
      <c r="L585" s="8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8"/>
      <c r="K586" s="8"/>
      <c r="L586" s="8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8"/>
      <c r="K587" s="8"/>
      <c r="L587" s="8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8"/>
      <c r="K588" s="8"/>
      <c r="L588" s="8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8"/>
      <c r="K589" s="8"/>
      <c r="L589" s="8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8"/>
      <c r="K590" s="8"/>
      <c r="L590" s="8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8"/>
      <c r="K591" s="8"/>
      <c r="L591" s="8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8"/>
      <c r="K592" s="8"/>
      <c r="L592" s="8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8"/>
      <c r="K593" s="8"/>
      <c r="L593" s="8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8"/>
      <c r="K594" s="8"/>
      <c r="L594" s="8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8"/>
      <c r="K595" s="8"/>
      <c r="L595" s="8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8"/>
      <c r="K596" s="8"/>
      <c r="L596" s="8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8"/>
      <c r="K597" s="8"/>
      <c r="L597" s="8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8"/>
      <c r="K598" s="8"/>
      <c r="L598" s="8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8"/>
      <c r="K599" s="8"/>
      <c r="L599" s="8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8"/>
      <c r="K600" s="8"/>
      <c r="L600" s="8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8"/>
      <c r="K601" s="8"/>
      <c r="L601" s="8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8"/>
      <c r="K602" s="8"/>
      <c r="L602" s="8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8"/>
      <c r="K603" s="8"/>
      <c r="L603" s="8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8"/>
      <c r="K604" s="8"/>
      <c r="L604" s="8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8"/>
      <c r="K605" s="8"/>
      <c r="L605" s="8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8"/>
      <c r="K606" s="8"/>
      <c r="L606" s="8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8"/>
      <c r="K607" s="8"/>
      <c r="L607" s="8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8"/>
      <c r="K608" s="8"/>
      <c r="L608" s="8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8"/>
      <c r="K609" s="8"/>
      <c r="L609" s="8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8"/>
      <c r="K610" s="8"/>
      <c r="L610" s="8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8"/>
      <c r="K611" s="8"/>
      <c r="L611" s="8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8"/>
      <c r="K612" s="8"/>
      <c r="L612" s="8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8"/>
      <c r="K613" s="8"/>
      <c r="L613" s="8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8"/>
      <c r="K614" s="8"/>
      <c r="L614" s="8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8"/>
      <c r="K615" s="8"/>
      <c r="L615" s="8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8"/>
      <c r="K616" s="8"/>
      <c r="L616" s="8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8"/>
      <c r="K617" s="8"/>
      <c r="L617" s="8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8"/>
      <c r="K618" s="8"/>
      <c r="L618" s="8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8"/>
      <c r="K619" s="8"/>
      <c r="L619" s="8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8"/>
      <c r="K620" s="8"/>
      <c r="L620" s="8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8"/>
      <c r="K621" s="8"/>
      <c r="L621" s="8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8"/>
      <c r="K622" s="8"/>
      <c r="L622" s="8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8"/>
      <c r="K623" s="8"/>
      <c r="L623" s="8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8"/>
      <c r="K624" s="8"/>
      <c r="L624" s="8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8"/>
      <c r="K625" s="8"/>
      <c r="L625" s="8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8"/>
      <c r="K626" s="8"/>
      <c r="L626" s="8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8"/>
      <c r="K627" s="8"/>
      <c r="L627" s="8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8"/>
      <c r="K628" s="8"/>
      <c r="L628" s="8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8"/>
      <c r="K629" s="8"/>
      <c r="L629" s="8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8"/>
      <c r="K630" s="8"/>
      <c r="L630" s="8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8"/>
      <c r="K631" s="8"/>
      <c r="L631" s="8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8"/>
      <c r="K632" s="8"/>
      <c r="L632" s="8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8"/>
      <c r="K633" s="8"/>
      <c r="L633" s="8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8"/>
      <c r="K634" s="8"/>
      <c r="L634" s="8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8"/>
      <c r="K635" s="8"/>
      <c r="L635" s="8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8"/>
      <c r="K636" s="8"/>
      <c r="L636" s="8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8"/>
      <c r="K637" s="8"/>
      <c r="L637" s="8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8"/>
      <c r="K638" s="8"/>
      <c r="L638" s="8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8"/>
      <c r="K639" s="8"/>
      <c r="L639" s="8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8"/>
      <c r="K640" s="8"/>
      <c r="L640" s="8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8"/>
      <c r="K641" s="8"/>
      <c r="L641" s="8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8"/>
      <c r="K642" s="8"/>
      <c r="L642" s="8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8"/>
      <c r="K643" s="8"/>
      <c r="L643" s="8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8"/>
      <c r="K644" s="8"/>
      <c r="L644" s="8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8"/>
      <c r="K645" s="8"/>
      <c r="L645" s="8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8"/>
      <c r="K646" s="8"/>
      <c r="L646" s="8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8"/>
      <c r="K647" s="8"/>
      <c r="L647" s="8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8"/>
      <c r="K648" s="8"/>
      <c r="L648" s="8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8"/>
      <c r="K649" s="8"/>
      <c r="L649" s="8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8"/>
      <c r="K650" s="8"/>
      <c r="L650" s="8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8"/>
      <c r="K651" s="8"/>
      <c r="L651" s="8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8"/>
      <c r="K652" s="8"/>
      <c r="L652" s="8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8"/>
      <c r="K653" s="8"/>
      <c r="L653" s="8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8"/>
      <c r="K654" s="8"/>
      <c r="L654" s="8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8"/>
      <c r="K655" s="8"/>
      <c r="L655" s="8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8"/>
      <c r="K656" s="8"/>
      <c r="L656" s="8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8"/>
      <c r="K657" s="8"/>
      <c r="L657" s="8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8"/>
      <c r="K658" s="8"/>
      <c r="L658" s="8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8"/>
      <c r="K659" s="8"/>
      <c r="L659" s="8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8"/>
      <c r="K660" s="8"/>
      <c r="L660" s="8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8"/>
      <c r="K661" s="8"/>
      <c r="L661" s="8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8"/>
      <c r="K662" s="8"/>
      <c r="L662" s="8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8"/>
      <c r="K663" s="8"/>
      <c r="L663" s="8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8"/>
      <c r="K664" s="8"/>
      <c r="L664" s="8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8"/>
      <c r="K665" s="8"/>
      <c r="L665" s="8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8"/>
      <c r="K666" s="8"/>
      <c r="L666" s="8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8"/>
      <c r="K667" s="8"/>
      <c r="L667" s="8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8"/>
      <c r="K668" s="8"/>
      <c r="L668" s="8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8"/>
      <c r="K669" s="8"/>
      <c r="L669" s="8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8"/>
      <c r="K670" s="8"/>
      <c r="L670" s="8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8"/>
      <c r="K671" s="8"/>
      <c r="L671" s="8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8"/>
      <c r="K672" s="8"/>
      <c r="L672" s="8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8"/>
      <c r="K673" s="8"/>
      <c r="L673" s="8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8"/>
      <c r="K674" s="8"/>
      <c r="L674" s="8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8"/>
      <c r="K675" s="8"/>
      <c r="L675" s="8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8"/>
      <c r="K676" s="8"/>
      <c r="L676" s="8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8"/>
      <c r="K677" s="8"/>
      <c r="L677" s="8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8"/>
      <c r="K678" s="8"/>
      <c r="L678" s="8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8"/>
      <c r="K679" s="8"/>
      <c r="L679" s="8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8"/>
      <c r="K680" s="8"/>
      <c r="L680" s="8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8"/>
      <c r="K681" s="8"/>
      <c r="L681" s="8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8"/>
      <c r="K682" s="8"/>
      <c r="L682" s="8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8"/>
      <c r="K683" s="8"/>
      <c r="L683" s="8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8"/>
      <c r="K684" s="8"/>
      <c r="L684" s="8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8"/>
      <c r="K685" s="8"/>
      <c r="L685" s="8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8"/>
      <c r="K686" s="8"/>
      <c r="L686" s="8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8"/>
      <c r="K687" s="8"/>
      <c r="L687" s="8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8"/>
      <c r="K688" s="8"/>
      <c r="L688" s="8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8"/>
      <c r="K689" s="8"/>
      <c r="L689" s="8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8"/>
      <c r="K690" s="8"/>
      <c r="L690" s="8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8"/>
      <c r="K691" s="8"/>
      <c r="L691" s="8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8"/>
      <c r="K692" s="8"/>
      <c r="L692" s="8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8"/>
      <c r="K693" s="8"/>
      <c r="L693" s="8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8"/>
      <c r="K694" s="8"/>
      <c r="L694" s="8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8"/>
      <c r="K695" s="8"/>
      <c r="L695" s="8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8"/>
      <c r="K696" s="8"/>
      <c r="L696" s="8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8"/>
      <c r="K697" s="8"/>
      <c r="L697" s="8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8"/>
      <c r="K698" s="8"/>
      <c r="L698" s="8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8"/>
      <c r="K699" s="8"/>
      <c r="L699" s="8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8"/>
      <c r="K700" s="8"/>
      <c r="L700" s="8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8"/>
      <c r="K701" s="8"/>
      <c r="L701" s="8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8"/>
      <c r="K702" s="8"/>
      <c r="L702" s="8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8"/>
      <c r="K703" s="8"/>
      <c r="L703" s="8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8"/>
      <c r="K704" s="8"/>
      <c r="L704" s="8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8"/>
      <c r="K705" s="8"/>
      <c r="L705" s="8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8"/>
      <c r="K706" s="8"/>
      <c r="L706" s="8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8"/>
      <c r="K707" s="8"/>
      <c r="L707" s="8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8"/>
      <c r="K708" s="8"/>
      <c r="L708" s="8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8"/>
      <c r="K709" s="8"/>
      <c r="L709" s="8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8"/>
      <c r="K710" s="8"/>
      <c r="L710" s="8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8"/>
      <c r="K711" s="8"/>
      <c r="L711" s="8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8"/>
      <c r="K712" s="8"/>
      <c r="L712" s="8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8"/>
      <c r="K713" s="8"/>
      <c r="L713" s="8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8"/>
      <c r="K714" s="8"/>
      <c r="L714" s="8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8"/>
      <c r="K715" s="8"/>
      <c r="L715" s="8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8"/>
      <c r="K716" s="8"/>
      <c r="L716" s="8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8"/>
      <c r="K717" s="8"/>
      <c r="L717" s="8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8"/>
      <c r="K718" s="8"/>
      <c r="L718" s="8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8"/>
      <c r="K719" s="8"/>
      <c r="L719" s="8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8"/>
      <c r="K720" s="8"/>
      <c r="L720" s="8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8"/>
      <c r="K721" s="8"/>
      <c r="L721" s="8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8"/>
      <c r="K722" s="8"/>
      <c r="L722" s="8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8"/>
      <c r="K723" s="8"/>
      <c r="L723" s="8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8"/>
      <c r="K724" s="8"/>
      <c r="L724" s="8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8"/>
      <c r="K725" s="8"/>
      <c r="L725" s="8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8"/>
      <c r="K726" s="8"/>
      <c r="L726" s="8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8"/>
      <c r="K727" s="8"/>
      <c r="L727" s="8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8"/>
      <c r="K728" s="8"/>
      <c r="L728" s="8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8"/>
      <c r="K729" s="8"/>
      <c r="L729" s="8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8"/>
      <c r="K730" s="8"/>
      <c r="L730" s="8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8"/>
      <c r="K731" s="8"/>
      <c r="L731" s="8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8"/>
      <c r="K732" s="8"/>
      <c r="L732" s="8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8"/>
      <c r="K733" s="8"/>
      <c r="L733" s="8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8"/>
      <c r="K734" s="8"/>
      <c r="L734" s="8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8"/>
      <c r="K735" s="8"/>
      <c r="L735" s="8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8"/>
      <c r="K736" s="8"/>
      <c r="L736" s="8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8"/>
      <c r="K737" s="8"/>
      <c r="L737" s="8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8"/>
      <c r="K738" s="8"/>
      <c r="L738" s="8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8"/>
      <c r="K739" s="8"/>
      <c r="L739" s="8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8"/>
      <c r="K740" s="8"/>
      <c r="L740" s="8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8"/>
      <c r="K741" s="8"/>
      <c r="L741" s="8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8"/>
      <c r="K742" s="8"/>
      <c r="L742" s="8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8"/>
      <c r="K743" s="8"/>
      <c r="L743" s="8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8"/>
      <c r="K744" s="8"/>
      <c r="L744" s="8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8"/>
      <c r="K745" s="8"/>
      <c r="L745" s="8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8"/>
      <c r="K746" s="8"/>
      <c r="L746" s="8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8"/>
      <c r="K747" s="8"/>
      <c r="L747" s="8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8"/>
      <c r="K748" s="8"/>
      <c r="L748" s="8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8"/>
      <c r="K749" s="8"/>
      <c r="L749" s="8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8"/>
      <c r="K750" s="8"/>
      <c r="L750" s="8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8"/>
      <c r="K751" s="8"/>
      <c r="L751" s="8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8"/>
      <c r="K752" s="8"/>
      <c r="L752" s="8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8"/>
      <c r="K753" s="8"/>
      <c r="L753" s="8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8"/>
      <c r="K754" s="8"/>
      <c r="L754" s="8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8"/>
      <c r="K755" s="8"/>
      <c r="L755" s="8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8"/>
      <c r="K756" s="8"/>
      <c r="L756" s="8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8"/>
      <c r="K757" s="8"/>
      <c r="L757" s="8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8"/>
      <c r="K758" s="8"/>
      <c r="L758" s="8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8"/>
      <c r="K759" s="8"/>
      <c r="L759" s="8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8"/>
      <c r="K760" s="8"/>
      <c r="L760" s="8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8"/>
      <c r="K761" s="8"/>
      <c r="L761" s="8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8"/>
      <c r="K762" s="8"/>
      <c r="L762" s="8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8"/>
      <c r="K763" s="8"/>
      <c r="L763" s="8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8"/>
      <c r="K764" s="8"/>
      <c r="L764" s="8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8"/>
      <c r="K765" s="8"/>
      <c r="L765" s="8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8"/>
      <c r="K766" s="8"/>
      <c r="L766" s="8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8"/>
      <c r="K767" s="8"/>
      <c r="L767" s="8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8"/>
      <c r="K768" s="8"/>
      <c r="L768" s="8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8"/>
      <c r="K769" s="8"/>
      <c r="L769" s="8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8"/>
      <c r="K770" s="8"/>
      <c r="L770" s="8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8"/>
      <c r="K771" s="8"/>
      <c r="L771" s="8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8"/>
      <c r="K772" s="8"/>
      <c r="L772" s="8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8"/>
      <c r="K773" s="8"/>
      <c r="L773" s="8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8"/>
      <c r="K774" s="8"/>
      <c r="L774" s="8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8"/>
      <c r="K775" s="8"/>
      <c r="L775" s="8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8"/>
      <c r="K776" s="8"/>
      <c r="L776" s="8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8"/>
      <c r="K777" s="8"/>
      <c r="L777" s="8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8"/>
      <c r="K778" s="8"/>
      <c r="L778" s="8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8"/>
      <c r="K779" s="8"/>
      <c r="L779" s="8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8"/>
      <c r="K780" s="8"/>
      <c r="L780" s="8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8"/>
      <c r="K781" s="8"/>
      <c r="L781" s="8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8"/>
      <c r="K782" s="8"/>
      <c r="L782" s="8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8"/>
      <c r="K783" s="8"/>
      <c r="L783" s="8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8"/>
      <c r="K784" s="8"/>
      <c r="L784" s="8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8"/>
      <c r="K785" s="8"/>
      <c r="L785" s="8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8"/>
      <c r="K786" s="8"/>
      <c r="L786" s="8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8"/>
      <c r="K787" s="8"/>
      <c r="L787" s="8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8"/>
      <c r="K788" s="8"/>
      <c r="L788" s="8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8"/>
      <c r="K789" s="8"/>
      <c r="L789" s="8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8"/>
      <c r="K790" s="8"/>
      <c r="L790" s="8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8"/>
      <c r="K791" s="8"/>
      <c r="L791" s="8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8"/>
      <c r="K792" s="8"/>
      <c r="L792" s="8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8"/>
      <c r="K793" s="8"/>
      <c r="L793" s="8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8"/>
      <c r="K794" s="8"/>
      <c r="L794" s="8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8"/>
      <c r="K795" s="8"/>
      <c r="L795" s="8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8"/>
      <c r="K796" s="8"/>
      <c r="L796" s="8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8"/>
      <c r="K797" s="8"/>
      <c r="L797" s="8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8"/>
      <c r="K798" s="8"/>
      <c r="L798" s="8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8"/>
      <c r="K799" s="8"/>
      <c r="L799" s="8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8"/>
      <c r="K800" s="8"/>
      <c r="L800" s="8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8"/>
      <c r="K801" s="8"/>
      <c r="L801" s="8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8"/>
      <c r="K802" s="8"/>
      <c r="L802" s="8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8"/>
      <c r="K803" s="8"/>
      <c r="L803" s="8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8"/>
      <c r="K804" s="8"/>
      <c r="L804" s="8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8"/>
      <c r="K805" s="8"/>
      <c r="L805" s="8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8"/>
      <c r="K806" s="8"/>
      <c r="L806" s="8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8"/>
      <c r="K807" s="8"/>
      <c r="L807" s="8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8"/>
      <c r="K808" s="8"/>
      <c r="L808" s="8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8"/>
      <c r="K809" s="8"/>
      <c r="L809" s="8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8"/>
      <c r="K810" s="8"/>
      <c r="L810" s="8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8"/>
      <c r="K811" s="8"/>
      <c r="L811" s="8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8"/>
      <c r="K812" s="8"/>
      <c r="L812" s="8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8"/>
      <c r="K813" s="8"/>
      <c r="L813" s="8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8"/>
      <c r="K814" s="8"/>
      <c r="L814" s="8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8"/>
      <c r="K815" s="8"/>
      <c r="L815" s="8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8"/>
      <c r="K816" s="8"/>
      <c r="L816" s="8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8"/>
      <c r="K817" s="8"/>
      <c r="L817" s="8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8"/>
      <c r="K818" s="8"/>
      <c r="L818" s="8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8"/>
      <c r="K819" s="8"/>
      <c r="L819" s="8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8"/>
      <c r="K820" s="8"/>
      <c r="L820" s="8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8"/>
      <c r="K821" s="8"/>
      <c r="L821" s="8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8"/>
      <c r="K822" s="8"/>
      <c r="L822" s="8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8"/>
      <c r="K823" s="8"/>
      <c r="L823" s="8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8"/>
      <c r="K824" s="8"/>
      <c r="L824" s="8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8"/>
      <c r="K825" s="8"/>
      <c r="L825" s="8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8"/>
      <c r="K826" s="8"/>
      <c r="L826" s="8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8"/>
      <c r="K827" s="8"/>
      <c r="L827" s="8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8"/>
      <c r="K828" s="8"/>
      <c r="L828" s="8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8"/>
      <c r="K829" s="8"/>
      <c r="L829" s="8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8"/>
      <c r="K830" s="8"/>
      <c r="L830" s="8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8"/>
      <c r="K831" s="8"/>
      <c r="L831" s="8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8"/>
      <c r="K832" s="8"/>
      <c r="L832" s="8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8"/>
      <c r="K833" s="8"/>
      <c r="L833" s="8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8"/>
      <c r="K834" s="8"/>
      <c r="L834" s="8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8"/>
      <c r="K835" s="8"/>
      <c r="L835" s="8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8"/>
      <c r="K836" s="8"/>
      <c r="L836" s="8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8"/>
      <c r="K837" s="8"/>
      <c r="L837" s="8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9" customHeight="1" x14ac:dyDescent="0.35">
      <c r="A842" s="5"/>
      <c r="B842" s="5"/>
      <c r="C842" s="5"/>
      <c r="D842" s="5"/>
      <c r="E842" s="8"/>
      <c r="F842" s="11"/>
      <c r="G842" s="8"/>
      <c r="H842" s="8"/>
      <c r="I842" s="8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9" customHeight="1" x14ac:dyDescent="0.35">
      <c r="A843" s="5"/>
      <c r="B843" s="5"/>
      <c r="C843" s="5"/>
      <c r="D843" s="5"/>
      <c r="E843" s="8"/>
      <c r="F843" s="11"/>
      <c r="G843" s="8"/>
      <c r="H843" s="8"/>
      <c r="I843" s="8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9" customHeight="1" x14ac:dyDescent="0.35">
      <c r="A844" s="5"/>
      <c r="B844" s="5"/>
      <c r="C844" s="5"/>
      <c r="D844" s="5"/>
      <c r="E844" s="8"/>
      <c r="F844" s="11"/>
      <c r="G844" s="8"/>
      <c r="H844" s="8"/>
      <c r="I844" s="8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9" customHeight="1" x14ac:dyDescent="0.35">
      <c r="A845" s="5"/>
      <c r="B845" s="5"/>
      <c r="C845" s="5"/>
      <c r="D845" s="5"/>
      <c r="E845" s="8"/>
      <c r="F845" s="11"/>
      <c r="G845" s="8"/>
      <c r="H845" s="8"/>
      <c r="I845" s="8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</sheetData>
  <mergeCells count="27">
    <mergeCell ref="B26:C26"/>
    <mergeCell ref="B23:C23"/>
    <mergeCell ref="B24:C24"/>
    <mergeCell ref="B27:C27"/>
    <mergeCell ref="F1:H2"/>
    <mergeCell ref="A2:B2"/>
    <mergeCell ref="A4:B4"/>
    <mergeCell ref="A6:B6"/>
    <mergeCell ref="A5:B5"/>
    <mergeCell ref="A3:B3"/>
    <mergeCell ref="A1:B1"/>
    <mergeCell ref="B41:J41"/>
    <mergeCell ref="B34:C34"/>
    <mergeCell ref="B7:C7"/>
    <mergeCell ref="B8:C8"/>
    <mergeCell ref="B9:C9"/>
    <mergeCell ref="B21:C21"/>
    <mergeCell ref="B18:C18"/>
    <mergeCell ref="B15:C15"/>
    <mergeCell ref="B10:C10"/>
    <mergeCell ref="B11:C11"/>
    <mergeCell ref="B28:C28"/>
    <mergeCell ref="B29:C29"/>
    <mergeCell ref="B30:C30"/>
    <mergeCell ref="B17:C17"/>
    <mergeCell ref="B19:C19"/>
    <mergeCell ref="B22:C22"/>
  </mergeCells>
  <printOptions horizontalCentered="1"/>
  <pageMargins left="0.2" right="0.2" top="0.5" bottom="0.25" header="0.3" footer="0.3"/>
  <pageSetup scale="4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E3BB-BB26-4649-8AF5-27BB59022BDF}">
  <sheetPr codeName="Sheet2"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C5" sqref="C5"/>
      <selection pane="topRight" activeCell="C5" sqref="C5"/>
      <selection pane="bottomLeft" activeCell="C5" sqref="C5"/>
      <selection pane="bottomRight" activeCell="J17" sqref="J17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3" t="s">
        <v>0</v>
      </c>
      <c r="B1" s="153"/>
      <c r="C1" s="27">
        <f>COMMENTS!C1</f>
        <v>118597</v>
      </c>
      <c r="E1" s="168"/>
      <c r="F1" s="151"/>
      <c r="G1" s="151"/>
      <c r="H1" s="16"/>
    </row>
    <row r="2" spans="1:22" ht="24.75" customHeight="1" thickBot="1" x14ac:dyDescent="0.55000000000000004">
      <c r="A2" s="153" t="s">
        <v>1</v>
      </c>
      <c r="B2" s="153"/>
      <c r="C2" s="1" t="str">
        <f>COMMENTS!C2</f>
        <v>STUSSY EST PRINTED ZIP HOOD</v>
      </c>
      <c r="E2" s="169"/>
      <c r="F2" s="152"/>
      <c r="G2" s="152"/>
      <c r="H2" s="17"/>
    </row>
    <row r="3" spans="1:22" ht="22.75" customHeight="1" thickBot="1" x14ac:dyDescent="0.55000000000000004">
      <c r="A3" s="153" t="s">
        <v>2</v>
      </c>
      <c r="B3" s="153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56" t="s">
        <v>3</v>
      </c>
      <c r="B4" s="156"/>
      <c r="C4" s="15" t="s">
        <v>13</v>
      </c>
      <c r="E4" s="88" t="str">
        <f>COMMENTS!F4</f>
        <v>DATE: 1/30/2025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0" t="s">
        <v>7</v>
      </c>
      <c r="C6" s="171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59"/>
      <c r="B7" s="160"/>
      <c r="C7" s="160"/>
      <c r="D7" s="160"/>
      <c r="E7" s="160"/>
      <c r="F7" s="160"/>
      <c r="G7" s="160"/>
      <c r="H7" s="161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2"/>
      <c r="B8" s="163"/>
      <c r="C8" s="163"/>
      <c r="D8" s="163"/>
      <c r="E8" s="163"/>
      <c r="F8" s="163"/>
      <c r="G8" s="163"/>
      <c r="H8" s="164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2"/>
      <c r="B9" s="163"/>
      <c r="C9" s="163"/>
      <c r="D9" s="163"/>
      <c r="E9" s="163"/>
      <c r="F9" s="163"/>
      <c r="G9" s="163"/>
      <c r="H9" s="164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2"/>
      <c r="B10" s="163"/>
      <c r="C10" s="163"/>
      <c r="D10" s="163"/>
      <c r="E10" s="163"/>
      <c r="F10" s="163"/>
      <c r="G10" s="163"/>
      <c r="H10" s="164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2"/>
      <c r="B11" s="163"/>
      <c r="C11" s="163"/>
      <c r="D11" s="163"/>
      <c r="E11" s="163"/>
      <c r="F11" s="163"/>
      <c r="G11" s="163"/>
      <c r="H11" s="164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2"/>
      <c r="B12" s="163"/>
      <c r="C12" s="163"/>
      <c r="D12" s="163"/>
      <c r="E12" s="163"/>
      <c r="F12" s="163"/>
      <c r="G12" s="163"/>
      <c r="H12" s="164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2"/>
      <c r="B13" s="163"/>
      <c r="C13" s="163"/>
      <c r="D13" s="163"/>
      <c r="E13" s="163"/>
      <c r="F13" s="163"/>
      <c r="G13" s="163"/>
      <c r="H13" s="164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2"/>
      <c r="B14" s="163"/>
      <c r="C14" s="163"/>
      <c r="D14" s="163"/>
      <c r="E14" s="163"/>
      <c r="F14" s="163"/>
      <c r="G14" s="163"/>
      <c r="H14" s="164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2"/>
      <c r="B15" s="163"/>
      <c r="C15" s="163"/>
      <c r="D15" s="163"/>
      <c r="E15" s="163"/>
      <c r="F15" s="163"/>
      <c r="G15" s="163"/>
      <c r="H15" s="164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2"/>
      <c r="B16" s="163"/>
      <c r="C16" s="163"/>
      <c r="D16" s="163"/>
      <c r="E16" s="163"/>
      <c r="F16" s="163"/>
      <c r="G16" s="163"/>
      <c r="H16" s="164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2"/>
      <c r="B17" s="163"/>
      <c r="C17" s="163"/>
      <c r="D17" s="163"/>
      <c r="E17" s="163"/>
      <c r="F17" s="163"/>
      <c r="G17" s="163"/>
      <c r="H17" s="164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2"/>
      <c r="B18" s="163"/>
      <c r="C18" s="163"/>
      <c r="D18" s="163"/>
      <c r="E18" s="163"/>
      <c r="F18" s="163"/>
      <c r="G18" s="163"/>
      <c r="H18" s="164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2"/>
      <c r="B19" s="163"/>
      <c r="C19" s="163"/>
      <c r="D19" s="163"/>
      <c r="E19" s="163"/>
      <c r="F19" s="163"/>
      <c r="G19" s="163"/>
      <c r="H19" s="164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2"/>
      <c r="B20" s="163"/>
      <c r="C20" s="163"/>
      <c r="D20" s="163"/>
      <c r="E20" s="163"/>
      <c r="F20" s="163"/>
      <c r="G20" s="163"/>
      <c r="H20" s="164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2"/>
      <c r="B21" s="163"/>
      <c r="C21" s="163"/>
      <c r="D21" s="163"/>
      <c r="E21" s="163"/>
      <c r="F21" s="163"/>
      <c r="G21" s="163"/>
      <c r="H21" s="164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2"/>
      <c r="B22" s="163"/>
      <c r="C22" s="163"/>
      <c r="D22" s="163"/>
      <c r="E22" s="163"/>
      <c r="F22" s="163"/>
      <c r="G22" s="163"/>
      <c r="H22" s="164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2"/>
      <c r="B23" s="163"/>
      <c r="C23" s="163"/>
      <c r="D23" s="163"/>
      <c r="E23" s="163"/>
      <c r="F23" s="163"/>
      <c r="G23" s="163"/>
      <c r="H23" s="164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2"/>
      <c r="B24" s="163"/>
      <c r="C24" s="163"/>
      <c r="D24" s="163"/>
      <c r="E24" s="163"/>
      <c r="F24" s="163"/>
      <c r="G24" s="163"/>
      <c r="H24" s="164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2"/>
      <c r="B25" s="163"/>
      <c r="C25" s="163"/>
      <c r="D25" s="163"/>
      <c r="E25" s="163"/>
      <c r="F25" s="163"/>
      <c r="G25" s="163"/>
      <c r="H25" s="164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2"/>
      <c r="B26" s="163"/>
      <c r="C26" s="163"/>
      <c r="D26" s="163"/>
      <c r="E26" s="163"/>
      <c r="F26" s="163"/>
      <c r="G26" s="163"/>
      <c r="H26" s="164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2"/>
      <c r="B27" s="163"/>
      <c r="C27" s="163"/>
      <c r="D27" s="163"/>
      <c r="E27" s="163"/>
      <c r="F27" s="163"/>
      <c r="G27" s="163"/>
      <c r="H27" s="164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2"/>
      <c r="B28" s="163"/>
      <c r="C28" s="163"/>
      <c r="D28" s="163"/>
      <c r="E28" s="163"/>
      <c r="F28" s="163"/>
      <c r="G28" s="163"/>
      <c r="H28" s="164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2"/>
      <c r="B29" s="163"/>
      <c r="C29" s="163"/>
      <c r="D29" s="163"/>
      <c r="E29" s="163"/>
      <c r="F29" s="163"/>
      <c r="G29" s="163"/>
      <c r="H29" s="164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2"/>
      <c r="B30" s="163"/>
      <c r="C30" s="163"/>
      <c r="D30" s="163"/>
      <c r="E30" s="163"/>
      <c r="F30" s="163"/>
      <c r="G30" s="163"/>
      <c r="H30" s="164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2"/>
      <c r="B31" s="163"/>
      <c r="C31" s="163"/>
      <c r="D31" s="163"/>
      <c r="E31" s="163"/>
      <c r="F31" s="163"/>
      <c r="G31" s="163"/>
      <c r="H31" s="164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2"/>
      <c r="B32" s="163"/>
      <c r="C32" s="163"/>
      <c r="D32" s="163"/>
      <c r="E32" s="163"/>
      <c r="F32" s="163"/>
      <c r="G32" s="163"/>
      <c r="H32" s="164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2"/>
      <c r="B33" s="163"/>
      <c r="C33" s="163"/>
      <c r="D33" s="163"/>
      <c r="E33" s="163"/>
      <c r="F33" s="163"/>
      <c r="G33" s="163"/>
      <c r="H33" s="164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2"/>
      <c r="B34" s="163"/>
      <c r="C34" s="163"/>
      <c r="D34" s="163"/>
      <c r="E34" s="163"/>
      <c r="F34" s="163"/>
      <c r="G34" s="163"/>
      <c r="H34" s="164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2"/>
      <c r="B35" s="163"/>
      <c r="C35" s="163"/>
      <c r="D35" s="163"/>
      <c r="E35" s="163"/>
      <c r="F35" s="163"/>
      <c r="G35" s="163"/>
      <c r="H35" s="164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2"/>
      <c r="B36" s="163"/>
      <c r="C36" s="163"/>
      <c r="D36" s="163"/>
      <c r="E36" s="163"/>
      <c r="F36" s="163"/>
      <c r="G36" s="163"/>
      <c r="H36" s="164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2"/>
      <c r="B37" s="163"/>
      <c r="C37" s="163"/>
      <c r="D37" s="163"/>
      <c r="E37" s="163"/>
      <c r="F37" s="163"/>
      <c r="G37" s="163"/>
      <c r="H37" s="16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5"/>
      <c r="B38" s="166"/>
      <c r="C38" s="166"/>
      <c r="D38" s="166"/>
      <c r="E38" s="166"/>
      <c r="F38" s="166"/>
      <c r="G38" s="166"/>
      <c r="H38" s="16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53F02-F008-414D-84D1-E6415D1BABD9}">
  <sheetPr>
    <pageSetUpPr fitToPage="1"/>
  </sheetPr>
  <dimension ref="A1:V857"/>
  <sheetViews>
    <sheetView zoomScale="50" zoomScaleNormal="50" zoomScaleSheetLayoutView="44" workbookViewId="0">
      <pane xSplit="8" ySplit="4" topLeftCell="I7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3" t="s">
        <v>0</v>
      </c>
      <c r="B1" s="153"/>
      <c r="C1" s="27">
        <f>COMMENTS!C1</f>
        <v>118597</v>
      </c>
      <c r="E1" s="168"/>
      <c r="F1" s="151"/>
      <c r="G1" s="151"/>
      <c r="H1" s="16"/>
    </row>
    <row r="2" spans="1:22" ht="24.75" customHeight="1" thickBot="1" x14ac:dyDescent="0.55000000000000004">
      <c r="A2" s="153" t="s">
        <v>1</v>
      </c>
      <c r="B2" s="153"/>
      <c r="C2" s="1" t="str">
        <f>COMMENTS!C2</f>
        <v>STUSSY EST PRINTED ZIP HOOD</v>
      </c>
      <c r="E2" s="169"/>
      <c r="F2" s="152"/>
      <c r="G2" s="152"/>
      <c r="H2" s="17"/>
    </row>
    <row r="3" spans="1:22" ht="22.75" customHeight="1" thickBot="1" x14ac:dyDescent="0.55000000000000004">
      <c r="A3" s="153" t="s">
        <v>2</v>
      </c>
      <c r="B3" s="153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56" t="s">
        <v>3</v>
      </c>
      <c r="B4" s="156"/>
      <c r="C4" s="15" t="s">
        <v>13</v>
      </c>
      <c r="E4" s="88" t="str">
        <f>COMMENTS!F4</f>
        <v>DATE: 1/30/2025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0" t="s">
        <v>7</v>
      </c>
      <c r="C6" s="171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59"/>
      <c r="B7" s="160"/>
      <c r="C7" s="160"/>
      <c r="D7" s="160"/>
      <c r="E7" s="160"/>
      <c r="F7" s="160"/>
      <c r="G7" s="160"/>
      <c r="H7" s="161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2"/>
      <c r="B8" s="163"/>
      <c r="C8" s="163"/>
      <c r="D8" s="163"/>
      <c r="E8" s="163"/>
      <c r="F8" s="163"/>
      <c r="G8" s="163"/>
      <c r="H8" s="164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2"/>
      <c r="B9" s="163"/>
      <c r="C9" s="163"/>
      <c r="D9" s="163"/>
      <c r="E9" s="163"/>
      <c r="F9" s="163"/>
      <c r="G9" s="163"/>
      <c r="H9" s="164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2"/>
      <c r="B10" s="163"/>
      <c r="C10" s="163"/>
      <c r="D10" s="163"/>
      <c r="E10" s="163"/>
      <c r="F10" s="163"/>
      <c r="G10" s="163"/>
      <c r="H10" s="164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2"/>
      <c r="B11" s="163"/>
      <c r="C11" s="163"/>
      <c r="D11" s="163"/>
      <c r="E11" s="163"/>
      <c r="F11" s="163"/>
      <c r="G11" s="163"/>
      <c r="H11" s="164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2"/>
      <c r="B12" s="163"/>
      <c r="C12" s="163"/>
      <c r="D12" s="163"/>
      <c r="E12" s="163"/>
      <c r="F12" s="163"/>
      <c r="G12" s="163"/>
      <c r="H12" s="164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2"/>
      <c r="B13" s="163"/>
      <c r="C13" s="163"/>
      <c r="D13" s="163"/>
      <c r="E13" s="163"/>
      <c r="F13" s="163"/>
      <c r="G13" s="163"/>
      <c r="H13" s="164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2"/>
      <c r="B14" s="163"/>
      <c r="C14" s="163"/>
      <c r="D14" s="163"/>
      <c r="E14" s="163"/>
      <c r="F14" s="163"/>
      <c r="G14" s="163"/>
      <c r="H14" s="164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2"/>
      <c r="B15" s="163"/>
      <c r="C15" s="163"/>
      <c r="D15" s="163"/>
      <c r="E15" s="163"/>
      <c r="F15" s="163"/>
      <c r="G15" s="163"/>
      <c r="H15" s="164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2"/>
      <c r="B16" s="163"/>
      <c r="C16" s="163"/>
      <c r="D16" s="163"/>
      <c r="E16" s="163"/>
      <c r="F16" s="163"/>
      <c r="G16" s="163"/>
      <c r="H16" s="164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2"/>
      <c r="B17" s="163"/>
      <c r="C17" s="163"/>
      <c r="D17" s="163"/>
      <c r="E17" s="163"/>
      <c r="F17" s="163"/>
      <c r="G17" s="163"/>
      <c r="H17" s="164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2"/>
      <c r="B18" s="163"/>
      <c r="C18" s="163"/>
      <c r="D18" s="163"/>
      <c r="E18" s="163"/>
      <c r="F18" s="163"/>
      <c r="G18" s="163"/>
      <c r="H18" s="164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2"/>
      <c r="B19" s="163"/>
      <c r="C19" s="163"/>
      <c r="D19" s="163"/>
      <c r="E19" s="163"/>
      <c r="F19" s="163"/>
      <c r="G19" s="163"/>
      <c r="H19" s="164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2"/>
      <c r="B20" s="163"/>
      <c r="C20" s="163"/>
      <c r="D20" s="163"/>
      <c r="E20" s="163"/>
      <c r="F20" s="163"/>
      <c r="G20" s="163"/>
      <c r="H20" s="164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2"/>
      <c r="B21" s="163"/>
      <c r="C21" s="163"/>
      <c r="D21" s="163"/>
      <c r="E21" s="163"/>
      <c r="F21" s="163"/>
      <c r="G21" s="163"/>
      <c r="H21" s="164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2"/>
      <c r="B22" s="163"/>
      <c r="C22" s="163"/>
      <c r="D22" s="163"/>
      <c r="E22" s="163"/>
      <c r="F22" s="163"/>
      <c r="G22" s="163"/>
      <c r="H22" s="164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2"/>
      <c r="B23" s="163"/>
      <c r="C23" s="163"/>
      <c r="D23" s="163"/>
      <c r="E23" s="163"/>
      <c r="F23" s="163"/>
      <c r="G23" s="163"/>
      <c r="H23" s="164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2"/>
      <c r="B24" s="163"/>
      <c r="C24" s="163"/>
      <c r="D24" s="163"/>
      <c r="E24" s="163"/>
      <c r="F24" s="163"/>
      <c r="G24" s="163"/>
      <c r="H24" s="164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2"/>
      <c r="B25" s="163"/>
      <c r="C25" s="163"/>
      <c r="D25" s="163"/>
      <c r="E25" s="163"/>
      <c r="F25" s="163"/>
      <c r="G25" s="163"/>
      <c r="H25" s="164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2"/>
      <c r="B26" s="163"/>
      <c r="C26" s="163"/>
      <c r="D26" s="163"/>
      <c r="E26" s="163"/>
      <c r="F26" s="163"/>
      <c r="G26" s="163"/>
      <c r="H26" s="164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2"/>
      <c r="B27" s="163"/>
      <c r="C27" s="163"/>
      <c r="D27" s="163"/>
      <c r="E27" s="163"/>
      <c r="F27" s="163"/>
      <c r="G27" s="163"/>
      <c r="H27" s="164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2"/>
      <c r="B28" s="163"/>
      <c r="C28" s="163"/>
      <c r="D28" s="163"/>
      <c r="E28" s="163"/>
      <c r="F28" s="163"/>
      <c r="G28" s="163"/>
      <c r="H28" s="164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2"/>
      <c r="B29" s="163"/>
      <c r="C29" s="163"/>
      <c r="D29" s="163"/>
      <c r="E29" s="163"/>
      <c r="F29" s="163"/>
      <c r="G29" s="163"/>
      <c r="H29" s="164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2"/>
      <c r="B30" s="163"/>
      <c r="C30" s="163"/>
      <c r="D30" s="163"/>
      <c r="E30" s="163"/>
      <c r="F30" s="163"/>
      <c r="G30" s="163"/>
      <c r="H30" s="164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2"/>
      <c r="B31" s="163"/>
      <c r="C31" s="163"/>
      <c r="D31" s="163"/>
      <c r="E31" s="163"/>
      <c r="F31" s="163"/>
      <c r="G31" s="163"/>
      <c r="H31" s="164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2"/>
      <c r="B32" s="163"/>
      <c r="C32" s="163"/>
      <c r="D32" s="163"/>
      <c r="E32" s="163"/>
      <c r="F32" s="163"/>
      <c r="G32" s="163"/>
      <c r="H32" s="164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2"/>
      <c r="B33" s="163"/>
      <c r="C33" s="163"/>
      <c r="D33" s="163"/>
      <c r="E33" s="163"/>
      <c r="F33" s="163"/>
      <c r="G33" s="163"/>
      <c r="H33" s="164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2"/>
      <c r="B34" s="163"/>
      <c r="C34" s="163"/>
      <c r="D34" s="163"/>
      <c r="E34" s="163"/>
      <c r="F34" s="163"/>
      <c r="G34" s="163"/>
      <c r="H34" s="164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2"/>
      <c r="B35" s="163"/>
      <c r="C35" s="163"/>
      <c r="D35" s="163"/>
      <c r="E35" s="163"/>
      <c r="F35" s="163"/>
      <c r="G35" s="163"/>
      <c r="H35" s="164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2"/>
      <c r="B36" s="163"/>
      <c r="C36" s="163"/>
      <c r="D36" s="163"/>
      <c r="E36" s="163"/>
      <c r="F36" s="163"/>
      <c r="G36" s="163"/>
      <c r="H36" s="164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2"/>
      <c r="B37" s="163"/>
      <c r="C37" s="163"/>
      <c r="D37" s="163"/>
      <c r="E37" s="163"/>
      <c r="F37" s="163"/>
      <c r="G37" s="163"/>
      <c r="H37" s="164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5"/>
      <c r="B38" s="166"/>
      <c r="C38" s="166"/>
      <c r="D38" s="166"/>
      <c r="E38" s="166"/>
      <c r="F38" s="166"/>
      <c r="G38" s="166"/>
      <c r="H38" s="16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 codeName="Sheet3">
    <pageSetUpPr fitToPage="1"/>
  </sheetPr>
  <dimension ref="A1:U850"/>
  <sheetViews>
    <sheetView zoomScale="38" zoomScaleNormal="78" zoomScaleSheetLayoutView="65" workbookViewId="0">
      <pane xSplit="10" ySplit="5" topLeftCell="K7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37" sqref="D37"/>
    </sheetView>
  </sheetViews>
  <sheetFormatPr defaultColWidth="15.1796875" defaultRowHeight="14.5" x14ac:dyDescent="0.35"/>
  <cols>
    <col min="1" max="1" width="8.81640625" customWidth="1"/>
    <col min="2" max="2" width="18.6328125" customWidth="1"/>
    <col min="3" max="4" width="68.5429687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5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53" t="s">
        <v>9</v>
      </c>
      <c r="B1" s="153"/>
      <c r="C1" s="86">
        <f>COMMENTS!C1</f>
        <v>118597</v>
      </c>
      <c r="D1" s="193"/>
      <c r="E1" s="31"/>
      <c r="F1" s="32"/>
      <c r="G1" s="32"/>
      <c r="H1" s="14"/>
      <c r="I1" s="14"/>
      <c r="J1" s="14"/>
    </row>
    <row r="2" spans="1:21" ht="24.75" customHeight="1" thickBot="1" x14ac:dyDescent="1.05">
      <c r="A2" s="153" t="s">
        <v>10</v>
      </c>
      <c r="B2" s="153"/>
      <c r="C2" s="27" t="str">
        <f>COMMENTS!C2</f>
        <v>STUSSY EST PRINTED ZIP HOOD</v>
      </c>
      <c r="D2" s="190"/>
      <c r="F2" s="7"/>
      <c r="G2" s="7"/>
      <c r="H2" s="14"/>
      <c r="I2" s="14"/>
      <c r="J2" s="14"/>
    </row>
    <row r="3" spans="1:21" ht="22.75" customHeight="1" thickBot="1" x14ac:dyDescent="0.55000000000000004">
      <c r="A3" s="157" t="s">
        <v>29</v>
      </c>
      <c r="B3" s="158"/>
      <c r="C3" s="27" t="str">
        <f>COMMENTS!C3</f>
        <v>UNAVAILABLE</v>
      </c>
      <c r="D3" s="190"/>
      <c r="F3" s="33"/>
      <c r="G3" s="33"/>
      <c r="H3" s="34"/>
    </row>
    <row r="4" spans="1:21" ht="22.75" customHeight="1" thickBot="1" x14ac:dyDescent="0.55000000000000004">
      <c r="A4" s="153" t="s">
        <v>36</v>
      </c>
      <c r="B4" s="153"/>
      <c r="C4" s="27" t="str">
        <f>COMMENTS!C4</f>
        <v>FA25</v>
      </c>
      <c r="D4" s="190"/>
      <c r="F4" s="88"/>
      <c r="G4" s="88" t="str">
        <f>COMMENTS!F4</f>
        <v>DATE: 1/30/2025</v>
      </c>
      <c r="H4" s="34"/>
    </row>
    <row r="5" spans="1:21" ht="22.75" customHeight="1" thickBot="1" x14ac:dyDescent="0.55000000000000004">
      <c r="A5" s="156" t="s">
        <v>11</v>
      </c>
      <c r="B5" s="156"/>
      <c r="C5" s="27" t="str">
        <f>COMMENTS!C5</f>
        <v>M</v>
      </c>
      <c r="D5" s="190"/>
      <c r="F5" s="33"/>
      <c r="G5" s="33"/>
    </row>
    <row r="6" spans="1:21" ht="22.75" customHeight="1" thickBot="1" x14ac:dyDescent="0.55000000000000004">
      <c r="A6" s="157" t="s">
        <v>8</v>
      </c>
      <c r="B6" s="158"/>
      <c r="C6" s="101">
        <f>COMMENTS!C6</f>
        <v>0</v>
      </c>
      <c r="D6" s="194"/>
      <c r="J6" s="36"/>
    </row>
    <row r="7" spans="1:21" ht="39.75" customHeight="1" thickBot="1" x14ac:dyDescent="0.4">
      <c r="A7" s="37"/>
      <c r="B7" s="170" t="s">
        <v>4</v>
      </c>
      <c r="C7" s="179"/>
      <c r="D7" s="195"/>
      <c r="E7" s="38" t="s">
        <v>18</v>
      </c>
      <c r="F7" s="39"/>
      <c r="G7" s="39"/>
      <c r="H7" s="39" t="s">
        <v>19</v>
      </c>
      <c r="I7" s="40"/>
      <c r="J7" s="41"/>
      <c r="K7" s="42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64"/>
      <c r="B8" s="180" t="s">
        <v>6</v>
      </c>
      <c r="C8" s="181"/>
      <c r="D8" s="125"/>
      <c r="E8" s="65"/>
      <c r="F8" s="66" t="s">
        <v>72</v>
      </c>
      <c r="G8" s="66" t="s">
        <v>20</v>
      </c>
      <c r="H8" s="67" t="s">
        <v>13</v>
      </c>
      <c r="I8" s="68" t="s">
        <v>21</v>
      </c>
      <c r="J8" s="69" t="s">
        <v>22</v>
      </c>
      <c r="K8" s="69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25" customHeight="1" x14ac:dyDescent="0.35">
      <c r="A9" s="72">
        <v>1</v>
      </c>
      <c r="B9" s="182" t="s">
        <v>24</v>
      </c>
      <c r="C9" s="183"/>
      <c r="D9" s="192" t="s">
        <v>112</v>
      </c>
      <c r="E9" s="70">
        <v>0.25</v>
      </c>
      <c r="F9" s="73">
        <f>G9-1/4</f>
        <v>7</v>
      </c>
      <c r="G9" s="73">
        <f>H9-1/4</f>
        <v>7.25</v>
      </c>
      <c r="H9" s="74">
        <v>7.5</v>
      </c>
      <c r="I9" s="75">
        <f>H9+1/4</f>
        <v>7.75</v>
      </c>
      <c r="J9" s="75">
        <f>H9+0.5</f>
        <v>8</v>
      </c>
      <c r="K9" s="76">
        <f>I9+0.5</f>
        <v>8.25</v>
      </c>
      <c r="M9" s="5"/>
      <c r="N9" s="5"/>
      <c r="O9" s="5"/>
      <c r="P9" s="5"/>
      <c r="Q9" s="5"/>
      <c r="R9" s="5"/>
      <c r="S9" s="5"/>
      <c r="T9" s="5"/>
      <c r="U9" s="5"/>
    </row>
    <row r="10" spans="1:21" ht="25" customHeight="1" x14ac:dyDescent="0.35">
      <c r="A10" s="77">
        <v>2</v>
      </c>
      <c r="B10" s="173" t="s">
        <v>41</v>
      </c>
      <c r="C10" s="173"/>
      <c r="D10" s="192" t="s">
        <v>113</v>
      </c>
      <c r="E10" s="60">
        <v>0.75</v>
      </c>
      <c r="F10" s="79">
        <f t="shared" ref="F10:G13" si="0">G10-1</f>
        <v>20</v>
      </c>
      <c r="G10" s="79">
        <f t="shared" si="0"/>
        <v>21</v>
      </c>
      <c r="H10" s="80">
        <v>22</v>
      </c>
      <c r="I10" s="81">
        <f>H10+1</f>
        <v>23</v>
      </c>
      <c r="J10" s="81">
        <f>H10+2</f>
        <v>24</v>
      </c>
      <c r="K10" s="82">
        <f>I10+2</f>
        <v>25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5" customHeight="1" x14ac:dyDescent="0.35">
      <c r="A11" s="77">
        <v>3</v>
      </c>
      <c r="B11" s="173" t="s">
        <v>32</v>
      </c>
      <c r="C11" s="173"/>
      <c r="D11" s="192" t="s">
        <v>114</v>
      </c>
      <c r="E11" s="60">
        <v>0.75</v>
      </c>
      <c r="F11" s="79">
        <f t="shared" si="0"/>
        <v>21.5</v>
      </c>
      <c r="G11" s="79">
        <f t="shared" si="0"/>
        <v>22.5</v>
      </c>
      <c r="H11" s="80">
        <v>23.5</v>
      </c>
      <c r="I11" s="81">
        <f>H11+1</f>
        <v>24.5</v>
      </c>
      <c r="J11" s="81">
        <f t="shared" ref="J11" si="1">H11+2</f>
        <v>25.5</v>
      </c>
      <c r="K11" s="82">
        <f t="shared" ref="K11" si="2">I11+2</f>
        <v>26.5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5" customHeight="1" x14ac:dyDescent="0.35">
      <c r="A12" s="77">
        <v>4</v>
      </c>
      <c r="B12" s="172" t="s">
        <v>64</v>
      </c>
      <c r="C12" s="173"/>
      <c r="D12" s="192" t="s">
        <v>90</v>
      </c>
      <c r="E12" s="60">
        <v>0.75</v>
      </c>
      <c r="F12" s="79">
        <f t="shared" si="0"/>
        <v>18</v>
      </c>
      <c r="G12" s="79">
        <f t="shared" si="0"/>
        <v>19</v>
      </c>
      <c r="H12" s="80">
        <v>20</v>
      </c>
      <c r="I12" s="81">
        <f>H12+1</f>
        <v>21</v>
      </c>
      <c r="J12" s="81">
        <f t="shared" ref="J12:K12" si="3">H12+2</f>
        <v>22</v>
      </c>
      <c r="K12" s="82">
        <f t="shared" si="3"/>
        <v>23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5" customHeight="1" x14ac:dyDescent="0.35">
      <c r="A13" s="72">
        <v>5</v>
      </c>
      <c r="B13" s="182" t="s">
        <v>28</v>
      </c>
      <c r="C13" s="184"/>
      <c r="D13" s="192" t="s">
        <v>91</v>
      </c>
      <c r="E13" s="60">
        <v>0.75</v>
      </c>
      <c r="F13" s="73">
        <f t="shared" si="0"/>
        <v>24</v>
      </c>
      <c r="G13" s="73">
        <f t="shared" si="0"/>
        <v>25</v>
      </c>
      <c r="H13" s="74">
        <v>26</v>
      </c>
      <c r="I13" s="75">
        <f>H13+1</f>
        <v>27</v>
      </c>
      <c r="J13" s="75">
        <f>H13+2</f>
        <v>28</v>
      </c>
      <c r="K13" s="76">
        <f>I13+2</f>
        <v>29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5" customHeight="1" x14ac:dyDescent="0.35">
      <c r="A14" s="77">
        <v>6</v>
      </c>
      <c r="B14" s="83" t="s">
        <v>39</v>
      </c>
      <c r="C14" s="84"/>
      <c r="D14" s="192" t="s">
        <v>92</v>
      </c>
      <c r="E14" s="60">
        <v>0.375</v>
      </c>
      <c r="F14" s="79">
        <f>G14-0.5</f>
        <v>10.5</v>
      </c>
      <c r="G14" s="79">
        <f>H14-0.5</f>
        <v>11</v>
      </c>
      <c r="H14" s="80">
        <v>11.5</v>
      </c>
      <c r="I14" s="81">
        <f>H14+0.5</f>
        <v>12</v>
      </c>
      <c r="J14" s="81">
        <f>H14+1</f>
        <v>12.5</v>
      </c>
      <c r="K14" s="82">
        <f>H14+1.5</f>
        <v>13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5" customHeight="1" x14ac:dyDescent="0.35">
      <c r="A15" s="77">
        <v>7</v>
      </c>
      <c r="B15" s="172" t="s">
        <v>33</v>
      </c>
      <c r="C15" s="173"/>
      <c r="D15" s="192" t="s">
        <v>93</v>
      </c>
      <c r="E15" s="60">
        <v>0.375</v>
      </c>
      <c r="F15" s="79">
        <f>G15-0.5</f>
        <v>9.5</v>
      </c>
      <c r="G15" s="79">
        <f>H15-0.5</f>
        <v>10</v>
      </c>
      <c r="H15" s="80">
        <v>10.5</v>
      </c>
      <c r="I15" s="81">
        <f>H15+0.5</f>
        <v>11</v>
      </c>
      <c r="J15" s="81">
        <f>H15+1</f>
        <v>11.5</v>
      </c>
      <c r="K15" s="82">
        <f>I15+1</f>
        <v>12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5" customHeight="1" x14ac:dyDescent="0.35">
      <c r="A16" s="77">
        <v>8</v>
      </c>
      <c r="B16" s="172" t="s">
        <v>27</v>
      </c>
      <c r="C16" s="173"/>
      <c r="D16" s="192" t="s">
        <v>94</v>
      </c>
      <c r="E16" s="60">
        <v>0.75</v>
      </c>
      <c r="F16" s="79">
        <f>G16-1</f>
        <v>22.5</v>
      </c>
      <c r="G16" s="79">
        <f>H16-1</f>
        <v>23.5</v>
      </c>
      <c r="H16" s="80">
        <v>24.5</v>
      </c>
      <c r="I16" s="81">
        <f>H16+1</f>
        <v>25.5</v>
      </c>
      <c r="J16" s="81">
        <f>H16+2</f>
        <v>26.5</v>
      </c>
      <c r="K16" s="82">
        <f>I16+2</f>
        <v>27.5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5" customHeight="1" x14ac:dyDescent="0.35">
      <c r="A17" s="77">
        <v>9</v>
      </c>
      <c r="B17" s="172" t="s">
        <v>37</v>
      </c>
      <c r="C17" s="173"/>
      <c r="D17" s="192" t="s">
        <v>95</v>
      </c>
      <c r="E17" s="60">
        <v>0.25</v>
      </c>
      <c r="F17" s="79">
        <f>G17-1/4</f>
        <v>3.5</v>
      </c>
      <c r="G17" s="79">
        <f>H17-1/4</f>
        <v>3.75</v>
      </c>
      <c r="H17" s="80">
        <v>4</v>
      </c>
      <c r="I17" s="81">
        <f>H17+1/4</f>
        <v>4.25</v>
      </c>
      <c r="J17" s="81">
        <f>H17+0.5</f>
        <v>4.5</v>
      </c>
      <c r="K17" s="82">
        <f>I17+0.5</f>
        <v>4.75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5" customHeight="1" x14ac:dyDescent="0.35">
      <c r="A18" s="77">
        <v>10</v>
      </c>
      <c r="B18" s="172" t="s">
        <v>42</v>
      </c>
      <c r="C18" s="173"/>
      <c r="D18" s="192" t="s">
        <v>96</v>
      </c>
      <c r="E18" s="60">
        <v>0.125</v>
      </c>
      <c r="F18" s="79">
        <f>G18-0</f>
        <v>3</v>
      </c>
      <c r="G18" s="79">
        <f>H18-0</f>
        <v>3</v>
      </c>
      <c r="H18" s="80">
        <v>3</v>
      </c>
      <c r="I18" s="81">
        <f>H18+0</f>
        <v>3</v>
      </c>
      <c r="J18" s="81">
        <f>H18+0</f>
        <v>3</v>
      </c>
      <c r="K18" s="82">
        <f>I18+0</f>
        <v>3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5" customHeight="1" x14ac:dyDescent="0.35">
      <c r="A19" s="72">
        <v>11</v>
      </c>
      <c r="B19" s="185" t="s">
        <v>56</v>
      </c>
      <c r="C19" s="186"/>
      <c r="D19" s="121" t="s">
        <v>97</v>
      </c>
      <c r="E19" s="60">
        <v>0.125</v>
      </c>
      <c r="F19" s="73">
        <f>G19-0</f>
        <v>3</v>
      </c>
      <c r="G19" s="73">
        <f>H19-0</f>
        <v>3</v>
      </c>
      <c r="H19" s="74">
        <v>3</v>
      </c>
      <c r="I19" s="75">
        <f>H19+0</f>
        <v>3</v>
      </c>
      <c r="J19" s="75">
        <f>H19+0</f>
        <v>3</v>
      </c>
      <c r="K19" s="76">
        <f>I19+0</f>
        <v>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25" customHeight="1" x14ac:dyDescent="0.35">
      <c r="A20" s="77">
        <v>12</v>
      </c>
      <c r="B20" s="85" t="s">
        <v>50</v>
      </c>
      <c r="C20" s="85"/>
      <c r="D20" s="85" t="s">
        <v>98</v>
      </c>
      <c r="E20" s="60">
        <v>0.25</v>
      </c>
      <c r="F20" s="79">
        <f>G20-1/4</f>
        <v>15</v>
      </c>
      <c r="G20" s="79">
        <f>H20-1/4</f>
        <v>15.25</v>
      </c>
      <c r="H20" s="80">
        <v>15.5</v>
      </c>
      <c r="I20" s="81">
        <f>H20+1/4</f>
        <v>15.75</v>
      </c>
      <c r="J20" s="81">
        <f>H20+1/2</f>
        <v>16</v>
      </c>
      <c r="K20" s="82">
        <f>I20+0.5</f>
        <v>16.25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25" customHeight="1" x14ac:dyDescent="0.5">
      <c r="A21" s="77">
        <v>13</v>
      </c>
      <c r="B21" s="139" t="s">
        <v>51</v>
      </c>
      <c r="C21" s="139"/>
      <c r="D21" s="122" t="s">
        <v>99</v>
      </c>
      <c r="E21" s="60">
        <v>0.25</v>
      </c>
      <c r="F21" s="79">
        <f>G21-0.25</f>
        <v>10.5</v>
      </c>
      <c r="G21" s="79">
        <f>H21-0.25</f>
        <v>10.75</v>
      </c>
      <c r="H21" s="80">
        <v>11</v>
      </c>
      <c r="I21" s="81">
        <f>H21+1/4</f>
        <v>11.25</v>
      </c>
      <c r="J21" s="81">
        <f>H21+1/2</f>
        <v>11.5</v>
      </c>
      <c r="K21" s="82">
        <f>I21+0.5</f>
        <v>11.75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5" customHeight="1" x14ac:dyDescent="0.35">
      <c r="A22" s="77">
        <v>14</v>
      </c>
      <c r="B22" s="85" t="s">
        <v>52</v>
      </c>
      <c r="C22" s="85"/>
      <c r="D22" s="85" t="s">
        <v>100</v>
      </c>
      <c r="E22" s="60">
        <v>0.375</v>
      </c>
      <c r="F22" s="79">
        <f>G22-0.5</f>
        <v>10</v>
      </c>
      <c r="G22" s="79">
        <f>H22-0</f>
        <v>10.5</v>
      </c>
      <c r="H22" s="80">
        <v>10.5</v>
      </c>
      <c r="I22" s="81">
        <f>H22+0.5</f>
        <v>11</v>
      </c>
      <c r="J22" s="81">
        <f>H22+0.5</f>
        <v>11</v>
      </c>
      <c r="K22" s="82">
        <f>I22+1</f>
        <v>12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5" customHeight="1" x14ac:dyDescent="0.5">
      <c r="A23" s="77">
        <v>15</v>
      </c>
      <c r="B23" s="177" t="s">
        <v>53</v>
      </c>
      <c r="C23" s="178"/>
      <c r="D23" s="122" t="s">
        <v>101</v>
      </c>
      <c r="E23" s="60">
        <v>0.375</v>
      </c>
      <c r="F23" s="79">
        <f>G23-0.5</f>
        <v>11.5</v>
      </c>
      <c r="G23" s="79">
        <f>H23-0</f>
        <v>12</v>
      </c>
      <c r="H23" s="80">
        <v>12</v>
      </c>
      <c r="I23" s="81">
        <f>H23+0.5</f>
        <v>12.5</v>
      </c>
      <c r="J23" s="81">
        <f>H23+0.5</f>
        <v>12.5</v>
      </c>
      <c r="K23" s="82">
        <f>I23+1</f>
        <v>13.5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5" customHeight="1" x14ac:dyDescent="0.35">
      <c r="A24" s="77">
        <v>16</v>
      </c>
      <c r="B24" s="172" t="s">
        <v>54</v>
      </c>
      <c r="C24" s="173"/>
      <c r="D24" s="192" t="s">
        <v>102</v>
      </c>
      <c r="E24" s="60">
        <v>0.25</v>
      </c>
      <c r="F24" s="79">
        <f>G24-0.5</f>
        <v>8.75</v>
      </c>
      <c r="G24" s="79">
        <f>H24-0</f>
        <v>9.25</v>
      </c>
      <c r="H24" s="80">
        <v>9.25</v>
      </c>
      <c r="I24" s="81">
        <f>H24+0.5</f>
        <v>9.75</v>
      </c>
      <c r="J24" s="81">
        <f>H24+0.5</f>
        <v>9.75</v>
      </c>
      <c r="K24" s="82">
        <f>I24+0.5</f>
        <v>10.25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ht="25" customHeight="1" x14ac:dyDescent="0.35">
      <c r="A25" s="77">
        <v>17</v>
      </c>
      <c r="B25" s="172" t="s">
        <v>55</v>
      </c>
      <c r="C25" s="173"/>
      <c r="D25" s="192" t="s">
        <v>103</v>
      </c>
      <c r="E25" s="60">
        <v>0.25</v>
      </c>
      <c r="F25" s="79">
        <f>G25-0.25</f>
        <v>5.75</v>
      </c>
      <c r="G25" s="79">
        <f>H25</f>
        <v>6</v>
      </c>
      <c r="H25" s="80">
        <v>6</v>
      </c>
      <c r="I25" s="81">
        <f>H25+0.25</f>
        <v>6.25</v>
      </c>
      <c r="J25" s="81">
        <f>H25+0.25</f>
        <v>6.25</v>
      </c>
      <c r="K25" s="82">
        <f>I25+0.5</f>
        <v>6.75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25" customHeight="1" x14ac:dyDescent="0.35">
      <c r="A26" s="77">
        <v>18</v>
      </c>
      <c r="B26" s="172" t="s">
        <v>25</v>
      </c>
      <c r="C26" s="173"/>
      <c r="D26" s="192" t="s">
        <v>104</v>
      </c>
      <c r="E26" s="60">
        <v>0.125</v>
      </c>
      <c r="F26" s="79">
        <f>G26-1/4</f>
        <v>3.25</v>
      </c>
      <c r="G26" s="79">
        <f>H26-1/4</f>
        <v>3.5</v>
      </c>
      <c r="H26" s="80">
        <v>3.75</v>
      </c>
      <c r="I26" s="81">
        <f>H26+1/4</f>
        <v>4</v>
      </c>
      <c r="J26" s="81">
        <f>H26+1/2</f>
        <v>4.25</v>
      </c>
      <c r="K26" s="82">
        <f>I26+0.5</f>
        <v>4.5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25" customHeight="1" x14ac:dyDescent="0.35">
      <c r="A27" s="77">
        <v>19</v>
      </c>
      <c r="B27" s="172" t="s">
        <v>26</v>
      </c>
      <c r="C27" s="173"/>
      <c r="D27" s="192" t="s">
        <v>105</v>
      </c>
      <c r="E27" s="60">
        <v>0.125</v>
      </c>
      <c r="F27" s="79">
        <f>G27-0</f>
        <v>0.5</v>
      </c>
      <c r="G27" s="79">
        <f>H27-0</f>
        <v>0.5</v>
      </c>
      <c r="H27" s="80">
        <v>0.5</v>
      </c>
      <c r="I27" s="81">
        <f>H27+0</f>
        <v>0.5</v>
      </c>
      <c r="J27" s="81">
        <f t="shared" ref="J27:K27" si="4">H27+0</f>
        <v>0.5</v>
      </c>
      <c r="K27" s="82">
        <f t="shared" si="4"/>
        <v>0.5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5" customHeight="1" x14ac:dyDescent="0.35">
      <c r="A28" s="77">
        <v>20</v>
      </c>
      <c r="B28" s="172" t="s">
        <v>66</v>
      </c>
      <c r="C28" s="174"/>
      <c r="D28" s="192" t="s">
        <v>106</v>
      </c>
      <c r="E28" s="60">
        <v>0.25</v>
      </c>
      <c r="F28" s="79">
        <f>G28-0.25</f>
        <v>8</v>
      </c>
      <c r="G28" s="79">
        <f>H28-0.25</f>
        <v>8.25</v>
      </c>
      <c r="H28" s="80">
        <v>8.5</v>
      </c>
      <c r="I28" s="81">
        <f>H28+0.25</f>
        <v>8.75</v>
      </c>
      <c r="J28" s="81">
        <f>H28+0.55</f>
        <v>9.0500000000000007</v>
      </c>
      <c r="K28" s="82">
        <f>I28+0.5</f>
        <v>9.25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5" customHeight="1" x14ac:dyDescent="0.35">
      <c r="A29" s="77">
        <v>21</v>
      </c>
      <c r="B29" s="172" t="s">
        <v>68</v>
      </c>
      <c r="C29" s="174"/>
      <c r="D29" s="192" t="s">
        <v>107</v>
      </c>
      <c r="E29" s="60">
        <v>0.25</v>
      </c>
      <c r="F29" s="79">
        <f>G29-0.25</f>
        <v>6.25</v>
      </c>
      <c r="G29" s="79">
        <f>H29-0.25</f>
        <v>6.5</v>
      </c>
      <c r="H29" s="80">
        <v>6.75</v>
      </c>
      <c r="I29" s="81">
        <f>H29+0.25</f>
        <v>7</v>
      </c>
      <c r="J29" s="81">
        <f>H29+0.5</f>
        <v>7.25</v>
      </c>
      <c r="K29" s="82">
        <f>I29+0.5</f>
        <v>7.5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5" customHeight="1" x14ac:dyDescent="0.35">
      <c r="A30" s="77">
        <v>22</v>
      </c>
      <c r="B30" s="172" t="s">
        <v>61</v>
      </c>
      <c r="C30" s="173"/>
      <c r="D30" s="192" t="s">
        <v>108</v>
      </c>
      <c r="E30" s="60">
        <v>0.25</v>
      </c>
      <c r="F30" s="79">
        <f>G30-1/4</f>
        <v>5</v>
      </c>
      <c r="G30" s="79">
        <f>H30-1/4</f>
        <v>5.25</v>
      </c>
      <c r="H30" s="80">
        <v>5.5</v>
      </c>
      <c r="I30" s="81">
        <f>H30+1/4</f>
        <v>5.75</v>
      </c>
      <c r="J30" s="81">
        <f>H30+0.5</f>
        <v>6</v>
      </c>
      <c r="K30" s="82">
        <f>I30+0.5</f>
        <v>6.25</v>
      </c>
      <c r="M30" s="5"/>
      <c r="N30" s="5"/>
      <c r="O30" s="5"/>
      <c r="P30" s="5"/>
      <c r="Q30" s="5"/>
      <c r="R30" s="5"/>
      <c r="S30" s="5"/>
      <c r="T30" s="5"/>
      <c r="U30" s="5"/>
    </row>
    <row r="31" spans="1:21" ht="25" customHeight="1" x14ac:dyDescent="0.35">
      <c r="A31" s="77">
        <v>23</v>
      </c>
      <c r="B31" s="172" t="s">
        <v>65</v>
      </c>
      <c r="C31" s="173"/>
      <c r="D31" s="192" t="s">
        <v>109</v>
      </c>
      <c r="E31" s="60">
        <v>0.75</v>
      </c>
      <c r="F31" s="79">
        <f>G31-1</f>
        <v>20</v>
      </c>
      <c r="G31" s="79">
        <f>H31-1</f>
        <v>21</v>
      </c>
      <c r="H31" s="80">
        <v>22</v>
      </c>
      <c r="I31" s="81">
        <f>H31+1</f>
        <v>23</v>
      </c>
      <c r="J31" s="81">
        <f t="shared" ref="J31" si="5">H31+2</f>
        <v>24</v>
      </c>
      <c r="K31" s="82">
        <f t="shared" ref="K31" si="6">I31+2</f>
        <v>25</v>
      </c>
      <c r="M31" s="5"/>
      <c r="N31" s="5"/>
      <c r="O31" s="5"/>
      <c r="P31" s="5"/>
      <c r="Q31" s="5"/>
      <c r="R31" s="5"/>
      <c r="S31" s="5"/>
      <c r="T31" s="5"/>
      <c r="U31" s="5"/>
    </row>
    <row r="32" spans="1:21" ht="25" customHeight="1" x14ac:dyDescent="0.35">
      <c r="A32" s="77">
        <v>24</v>
      </c>
      <c r="B32" s="172" t="s">
        <v>67</v>
      </c>
      <c r="C32" s="173"/>
      <c r="D32" s="192" t="s">
        <v>110</v>
      </c>
      <c r="E32" s="78">
        <v>0.375</v>
      </c>
      <c r="F32" s="79">
        <f>G32-0.5</f>
        <v>45</v>
      </c>
      <c r="G32" s="79">
        <f>H32-0.5</f>
        <v>45.5</v>
      </c>
      <c r="H32" s="80">
        <v>46</v>
      </c>
      <c r="I32" s="81">
        <f>H32+0.5</f>
        <v>46.5</v>
      </c>
      <c r="J32" s="81">
        <f>H32+1</f>
        <v>47</v>
      </c>
      <c r="K32" s="82">
        <f>I32+1</f>
        <v>47.5</v>
      </c>
      <c r="M32" s="5"/>
      <c r="N32" s="5"/>
      <c r="O32" s="5"/>
      <c r="P32" s="5"/>
      <c r="Q32" s="5"/>
      <c r="R32" s="5"/>
      <c r="S32" s="5"/>
      <c r="T32" s="5"/>
      <c r="U32" s="5"/>
    </row>
    <row r="33" spans="1:21" ht="25" customHeight="1" x14ac:dyDescent="0.35">
      <c r="A33" s="77">
        <v>25</v>
      </c>
      <c r="B33" s="172" t="s">
        <v>69</v>
      </c>
      <c r="C33" s="173"/>
      <c r="D33" s="192" t="s">
        <v>111</v>
      </c>
      <c r="E33" s="78">
        <v>0.25</v>
      </c>
      <c r="F33" s="79">
        <f>G33-0.875</f>
        <v>20.75</v>
      </c>
      <c r="G33" s="79">
        <f>H33-0.875</f>
        <v>21.625</v>
      </c>
      <c r="H33" s="80">
        <v>22.5</v>
      </c>
      <c r="I33" s="81">
        <f>H33+0.875</f>
        <v>23.375</v>
      </c>
      <c r="J33" s="81">
        <f>H33+1.75</f>
        <v>24.25</v>
      </c>
      <c r="K33" s="82">
        <f>I33+1.75</f>
        <v>25.125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28" hidden="1" customHeight="1" x14ac:dyDescent="0.35">
      <c r="A34" s="89">
        <v>26</v>
      </c>
      <c r="B34" s="175" t="s">
        <v>70</v>
      </c>
      <c r="C34" s="176"/>
      <c r="D34" s="192" t="s">
        <v>115</v>
      </c>
      <c r="E34" s="90">
        <v>0.125</v>
      </c>
      <c r="F34" s="91">
        <f>G34-0.25</f>
        <v>-0.5</v>
      </c>
      <c r="G34" s="91">
        <f>H34-0.25</f>
        <v>-0.25</v>
      </c>
      <c r="H34" s="92"/>
      <c r="I34" s="93">
        <f>H34+0.25</f>
        <v>0.25</v>
      </c>
      <c r="J34" s="93">
        <f>H34+0.5</f>
        <v>0.5</v>
      </c>
      <c r="K34" s="94">
        <f>I34+0.5</f>
        <v>0.75</v>
      </c>
      <c r="M34" s="6"/>
      <c r="N34" s="6"/>
      <c r="O34" s="6"/>
      <c r="P34" s="6"/>
      <c r="Q34" s="6"/>
      <c r="R34" s="6"/>
      <c r="S34" s="6"/>
      <c r="T34" s="6"/>
      <c r="U34" s="6"/>
    </row>
    <row r="35" spans="1:21" ht="25" customHeight="1" x14ac:dyDescent="0.35">
      <c r="A35" s="77">
        <v>26</v>
      </c>
      <c r="B35" s="172" t="s">
        <v>80</v>
      </c>
      <c r="C35" s="173"/>
      <c r="D35" s="192" t="s">
        <v>115</v>
      </c>
      <c r="E35" s="60">
        <v>0.125</v>
      </c>
      <c r="F35" s="79">
        <f>G35-0</f>
        <v>0.625</v>
      </c>
      <c r="G35" s="79">
        <f>H35-0</f>
        <v>0.625</v>
      </c>
      <c r="H35" s="80">
        <v>0.625</v>
      </c>
      <c r="I35" s="81">
        <f>H35+0</f>
        <v>0.625</v>
      </c>
      <c r="J35" s="81">
        <f>H35+0</f>
        <v>0.625</v>
      </c>
      <c r="K35" s="82">
        <f>I35+0</f>
        <v>0.625</v>
      </c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3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3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3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3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3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3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3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3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3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3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3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3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3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3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3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3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3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3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3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3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3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3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3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3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3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3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3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3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3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3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3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3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3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3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3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3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3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3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3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3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3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3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3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3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3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3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3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3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3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3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3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3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3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3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3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3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3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3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3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3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3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3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3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3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3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3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3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3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3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3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3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3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3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3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3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3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3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3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3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3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3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3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3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3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3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3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3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3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3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3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3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3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3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3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3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3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3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3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3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3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3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3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3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3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3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3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3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3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3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3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3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3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3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3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3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3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3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3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3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3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3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3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3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3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3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3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3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3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3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3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3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3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3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3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3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3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3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3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3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3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3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3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3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3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3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3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3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3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3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3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3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3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3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3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3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3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3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3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3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3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3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3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3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3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3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3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3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3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3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3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3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3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3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3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3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3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3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3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3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3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3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3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3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3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3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3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3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3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3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3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3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3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3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3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3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3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3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3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3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3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3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3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3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3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3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3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3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3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3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3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3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3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3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3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3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3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3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3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3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3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3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3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3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3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3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3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3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3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3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3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3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3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3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3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3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3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3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3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3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3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3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3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3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3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3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3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3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3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3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3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3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3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3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3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3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3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3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3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3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3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3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3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3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3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3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3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3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3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3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3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3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3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3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3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3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3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3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3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3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3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3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3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3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3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3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3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3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3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3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3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3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3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3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3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3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3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3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3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3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3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3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3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3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3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3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3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3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3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3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3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3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3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3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3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3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3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3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3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3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3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3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3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3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3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3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3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3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3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3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3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3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3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3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3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3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3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3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3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3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3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3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3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3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3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3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3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3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3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3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3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3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3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3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3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3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3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3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3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3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3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3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3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3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3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3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3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3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3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3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3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3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3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3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3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3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3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3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3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3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3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3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3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3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3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3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3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3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3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3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3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3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3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3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3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3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3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3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3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3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3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3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3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3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3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3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3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3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3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3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3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3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3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3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3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3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3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3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3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3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3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3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3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3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3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3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3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3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3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3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3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3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3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3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3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3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3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3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3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3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3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3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3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3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3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3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3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3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3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3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3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3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3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3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3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3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3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3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3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3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3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3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3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3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3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3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3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3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3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3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3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3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3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3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3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3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3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3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3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3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3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3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3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3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3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3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3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3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3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3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3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3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3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3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3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3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3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3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3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3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3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3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3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3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3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3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3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3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3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3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3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3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3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3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3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3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3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3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3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3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3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3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3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3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3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3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3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3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3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3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3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3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3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3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3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3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3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3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3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3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3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3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3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3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3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3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3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3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3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3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3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3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3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3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3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3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3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3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3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3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3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3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3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3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3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3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3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3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3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3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3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3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3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3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3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3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3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3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3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3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3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3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3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3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3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3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3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3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3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3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3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3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3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3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3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3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3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3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3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3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3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3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3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3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3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3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3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3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3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3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3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3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3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3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3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3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3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3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3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3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3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3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3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3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3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3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3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3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3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3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3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3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3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3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3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3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3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3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3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3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3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3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3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3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3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3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3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3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3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3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3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3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3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3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3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3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3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3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3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3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3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3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3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3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3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3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3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3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3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3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3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3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3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3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3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3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3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3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3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3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3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3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3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3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3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3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3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3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3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3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3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3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3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3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3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3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3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3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3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3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3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3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3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3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3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3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3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3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3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3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3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3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3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3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3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3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3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3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3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3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3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3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3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3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3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3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3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3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3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3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3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3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3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3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3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3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3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3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3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3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3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3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43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9" customHeight="1" x14ac:dyDescent="0.35">
      <c r="A843" s="5"/>
      <c r="B843" s="5"/>
      <c r="C843" s="5"/>
      <c r="D843" s="5"/>
      <c r="E843" s="11"/>
      <c r="F843" s="11"/>
      <c r="G843" s="11"/>
      <c r="H843" s="11"/>
      <c r="I843" s="8"/>
      <c r="J843" s="43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9" customHeight="1" x14ac:dyDescent="0.35">
      <c r="A844" s="5"/>
      <c r="B844" s="5"/>
      <c r="C844" s="5"/>
      <c r="D844" s="5"/>
      <c r="E844" s="11"/>
      <c r="F844" s="11"/>
      <c r="G844" s="11"/>
      <c r="H844" s="11"/>
      <c r="I844" s="8"/>
      <c r="J844" s="43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9" customHeight="1" x14ac:dyDescent="0.35">
      <c r="A845" s="5"/>
      <c r="B845" s="5"/>
      <c r="C845" s="5"/>
      <c r="D845" s="5"/>
      <c r="E845" s="11"/>
      <c r="F845" s="11"/>
      <c r="G845" s="11"/>
      <c r="H845" s="11"/>
      <c r="I845" s="8"/>
      <c r="J845" s="43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9" customHeight="1" x14ac:dyDescent="0.35">
      <c r="A846" s="5"/>
      <c r="B846" s="5"/>
      <c r="C846" s="5"/>
      <c r="D846" s="5"/>
      <c r="E846" s="11"/>
      <c r="F846" s="11"/>
      <c r="G846" s="11"/>
      <c r="H846" s="11"/>
      <c r="I846" s="8"/>
      <c r="J846" s="43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9" customHeight="1" x14ac:dyDescent="0.35">
      <c r="A847" s="5"/>
      <c r="B847" s="5"/>
      <c r="C847" s="5"/>
      <c r="D847" s="5"/>
      <c r="E847" s="11"/>
      <c r="F847" s="11"/>
      <c r="G847" s="11"/>
      <c r="H847" s="11"/>
      <c r="I847" s="8"/>
      <c r="J847" s="43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9" customHeight="1" x14ac:dyDescent="0.35">
      <c r="A848" s="5"/>
      <c r="B848" s="5"/>
      <c r="C848" s="5"/>
      <c r="D848" s="5"/>
      <c r="E848" s="11"/>
      <c r="F848" s="11"/>
      <c r="G848" s="11"/>
      <c r="H848" s="11"/>
      <c r="I848" s="8"/>
      <c r="J848" s="43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9" customHeight="1" x14ac:dyDescent="0.35">
      <c r="A849" s="5"/>
      <c r="B849" s="5"/>
      <c r="C849" s="5"/>
      <c r="D849" s="5"/>
      <c r="E849" s="11"/>
      <c r="F849" s="11"/>
      <c r="G849" s="11"/>
      <c r="H849" s="11"/>
      <c r="I849" s="8"/>
      <c r="J849" s="43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9" customHeight="1" x14ac:dyDescent="0.35">
      <c r="A850" s="5"/>
      <c r="B850" s="5"/>
      <c r="C850" s="5"/>
      <c r="D850" s="5"/>
      <c r="E850" s="11"/>
      <c r="F850" s="11"/>
      <c r="G850" s="11"/>
      <c r="H850" s="11"/>
      <c r="I850" s="8"/>
      <c r="J850" s="43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</sheetData>
  <mergeCells count="32">
    <mergeCell ref="B12:C12"/>
    <mergeCell ref="B13:C13"/>
    <mergeCell ref="B21:C21"/>
    <mergeCell ref="B16:C16"/>
    <mergeCell ref="B19:C19"/>
    <mergeCell ref="B17:C17"/>
    <mergeCell ref="B18:C18"/>
    <mergeCell ref="A6:B6"/>
    <mergeCell ref="B7:C7"/>
    <mergeCell ref="B8:C8"/>
    <mergeCell ref="B9:C9"/>
    <mergeCell ref="B11:C11"/>
    <mergeCell ref="B10:C10"/>
    <mergeCell ref="A1:B1"/>
    <mergeCell ref="A2:B2"/>
    <mergeCell ref="A3:B3"/>
    <mergeCell ref="A4:B4"/>
    <mergeCell ref="A5:B5"/>
    <mergeCell ref="B26:C26"/>
    <mergeCell ref="B23:C23"/>
    <mergeCell ref="B24:C24"/>
    <mergeCell ref="B15:C15"/>
    <mergeCell ref="B25:C25"/>
    <mergeCell ref="B35:C35"/>
    <mergeCell ref="B29:C29"/>
    <mergeCell ref="B30:C30"/>
    <mergeCell ref="B31:C31"/>
    <mergeCell ref="B27:C27"/>
    <mergeCell ref="B28:C28"/>
    <mergeCell ref="B34:C34"/>
    <mergeCell ref="B33:C33"/>
    <mergeCell ref="B32:C32"/>
  </mergeCells>
  <printOptions horizontalCentered="1"/>
  <pageMargins left="0.2" right="0.2" top="0.5" bottom="0.25" header="0.3" footer="0.3"/>
  <pageSetup scale="6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118D49-9A30-43A9-9B67-33959C4D9DB7}"/>
</file>

<file path=customXml/itemProps2.xml><?xml version="1.0" encoding="utf-8"?>
<ds:datastoreItem xmlns:ds="http://schemas.openxmlformats.org/officeDocument/2006/customXml" ds:itemID="{ED60D26D-DA04-4207-87D8-22A283CE8D36}"/>
</file>

<file path=customXml/itemProps3.xml><?xml version="1.0" encoding="utf-8"?>
<ds:datastoreItem xmlns:ds="http://schemas.openxmlformats.org/officeDocument/2006/customXml" ds:itemID="{4A47177D-4524-4083-B35F-BF5CD45E5D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1ST. PROTO</vt:lpstr>
      <vt:lpstr>SMS</vt:lpstr>
      <vt:lpstr>GRADING</vt:lpstr>
      <vt:lpstr>'1ST. PROTO'!Print_Area</vt:lpstr>
      <vt:lpstr>COMMENTS!Print_Area</vt:lpstr>
      <vt:lpstr>GRADING!Print_Area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Dieu Cao Thi Hong</cp:lastModifiedBy>
  <cp:lastPrinted>2025-01-28T15:51:31Z</cp:lastPrinted>
  <dcterms:created xsi:type="dcterms:W3CDTF">2016-07-21T00:16:02Z</dcterms:created>
  <dcterms:modified xsi:type="dcterms:W3CDTF">2025-02-26T02:25:34Z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